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120" tabRatio="726" activeTab="0"/>
  </bookViews>
  <sheets>
    <sheet name="4.1a, 4.1b" sheetId="1" r:id="rId1"/>
    <sheet name="4.2a, 4.2b" sheetId="2" r:id="rId2"/>
    <sheet name="4.3" sheetId="3" r:id="rId3"/>
    <sheet name="4.4" sheetId="4" r:id="rId4"/>
    <sheet name="4.5 a" sheetId="5" r:id="rId5"/>
    <sheet name="4.5b" sheetId="6" r:id="rId6"/>
    <sheet name="4.6" sheetId="7" r:id="rId7"/>
    <sheet name="4.7" sheetId="8" r:id="rId8"/>
    <sheet name="4.8" sheetId="9" r:id="rId9"/>
    <sheet name="4.9" sheetId="10" r:id="rId10"/>
    <sheet name="4.9 (2)" sheetId="11" r:id="rId11"/>
    <sheet name="4.9 (3)" sheetId="12" r:id="rId12"/>
    <sheet name="4.9 (4)" sheetId="13" r:id="rId13"/>
    <sheet name="4.9 (5)" sheetId="14" r:id="rId14"/>
    <sheet name="4.9 (6)" sheetId="15" r:id="rId15"/>
  </sheets>
  <definedNames>
    <definedName name="_xlnm.Print_Area" localSheetId="1">'4.2a, 4.2b'!$A$1:$E$38</definedName>
    <definedName name="_xlnm.Print_Area" localSheetId="5">'4.5b'!$A$1:$K$37</definedName>
  </definedNames>
  <calcPr fullCalcOnLoad="1"/>
</workbook>
</file>

<file path=xl/sharedStrings.xml><?xml version="1.0" encoding="utf-8"?>
<sst xmlns="http://schemas.openxmlformats.org/spreadsheetml/2006/main" count="672" uniqueCount="450">
  <si>
    <t>Termin</t>
  </si>
  <si>
    <t>Totalt</t>
  </si>
  <si>
    <t>Grundskolenivå</t>
  </si>
  <si>
    <t>Gymnasienivå</t>
  </si>
  <si>
    <t xml:space="preserve">Män </t>
  </si>
  <si>
    <t>Kvinnor</t>
  </si>
  <si>
    <t>Män</t>
  </si>
  <si>
    <t>25 - 29</t>
  </si>
  <si>
    <t>30 - 34</t>
  </si>
  <si>
    <t>35 - 39</t>
  </si>
  <si>
    <t>40 - 44</t>
  </si>
  <si>
    <t>45 - 49</t>
  </si>
  <si>
    <t>50 - 54</t>
  </si>
  <si>
    <t>Stockholm</t>
  </si>
  <si>
    <t>Örebro</t>
  </si>
  <si>
    <t>Hela riket</t>
  </si>
  <si>
    <t>50-årsregeln</t>
  </si>
  <si>
    <t>Folkhögskola</t>
  </si>
  <si>
    <t>Komvux</t>
  </si>
  <si>
    <t>År</t>
  </si>
  <si>
    <t xml:space="preserve">Totalt
</t>
  </si>
  <si>
    <t>Totalt antal</t>
  </si>
  <si>
    <t>-</t>
  </si>
  <si>
    <t>Maximalt bidragsbelopp, kr</t>
  </si>
  <si>
    <t xml:space="preserve">Arbetslösa
</t>
  </si>
  <si>
    <t>Funktions-
hindrade</t>
  </si>
  <si>
    <t>25-årsregeln</t>
  </si>
  <si>
    <t>5-årsregeln</t>
  </si>
  <si>
    <t>Ej rätt till svenskt studiestöd</t>
  </si>
  <si>
    <t>Antal som har fått reducerat bidrag</t>
  </si>
  <si>
    <t xml:space="preserve">
Riskerar bli 
arbetslösa 
           </t>
  </si>
  <si>
    <t xml:space="preserve">Gymnasie-
nivå
</t>
  </si>
  <si>
    <t>Övriga</t>
  </si>
  <si>
    <t>Totalt procent</t>
  </si>
  <si>
    <t>Antagningsuppgift saknas</t>
  </si>
  <si>
    <t>Antal som har sökt</t>
  </si>
  <si>
    <t>Östra Mellansverige</t>
  </si>
  <si>
    <t>Småland med öarna</t>
  </si>
  <si>
    <t>Sydsverige</t>
  </si>
  <si>
    <t>Västsverige</t>
  </si>
  <si>
    <t>Norra Mellansverige</t>
  </si>
  <si>
    <t>Mellersta Norrland</t>
  </si>
  <si>
    <t>Övre Norrland</t>
  </si>
  <si>
    <t xml:space="preserve">Kvinnor
</t>
  </si>
  <si>
    <t xml:space="preserve">Män
</t>
  </si>
  <si>
    <t>Högre bidrag</t>
  </si>
  <si>
    <t>Generellt bidrag</t>
  </si>
  <si>
    <t>Kön
Bidragsnivå</t>
  </si>
  <si>
    <t xml:space="preserve">Komvux
</t>
  </si>
  <si>
    <t xml:space="preserve">Folkhög-
skola
</t>
  </si>
  <si>
    <t>Totalt
grundskole-
nivå</t>
  </si>
  <si>
    <t>2)</t>
  </si>
  <si>
    <r>
      <t>Totalt</t>
    </r>
    <r>
      <rPr>
        <vertAlign val="superscript"/>
        <sz val="8.5"/>
        <rFont val="Arial"/>
        <family val="2"/>
      </rPr>
      <t>2)</t>
    </r>
  </si>
  <si>
    <t>1)   Beräkningen av rekryteringsbidrag grundas på prisbasbeloppet enligt lagen om allmän försäkring.
2)   Totalt belopp i studiemedel innefattande studiebidrag och grundlån.</t>
  </si>
  <si>
    <t>Totalt antal
studerande 
med 50-100 %
studietakt</t>
  </si>
  <si>
    <t xml:space="preserve">Totalt
</t>
  </si>
  <si>
    <t xml:space="preserve">Grundskole-
nivå
</t>
  </si>
  <si>
    <t>Studietakt lägre än 20 %</t>
  </si>
  <si>
    <t>Grundskole-
 nivå</t>
  </si>
  <si>
    <t>Gymnasie-
nivå</t>
  </si>
  <si>
    <t xml:space="preserve">Nivå okänd
</t>
  </si>
  <si>
    <t>Andel av</t>
  </si>
  <si>
    <t xml:space="preserve">Uppsala </t>
  </si>
  <si>
    <t>Södermanland</t>
  </si>
  <si>
    <t>Östergötland</t>
  </si>
  <si>
    <t>Västmanland</t>
  </si>
  <si>
    <t>Jönköping</t>
  </si>
  <si>
    <t>Kronoberg</t>
  </si>
  <si>
    <t xml:space="preserve">Kalmar </t>
  </si>
  <si>
    <t>Gotland</t>
  </si>
  <si>
    <t>Blekinge</t>
  </si>
  <si>
    <t xml:space="preserve">Skåne </t>
  </si>
  <si>
    <t>Halland</t>
  </si>
  <si>
    <t>Västra Götaland</t>
  </si>
  <si>
    <t>Värmland</t>
  </si>
  <si>
    <t>Dalarna</t>
  </si>
  <si>
    <t>Gävleborg</t>
  </si>
  <si>
    <t>Västernorrland</t>
  </si>
  <si>
    <t>Jämtland</t>
  </si>
  <si>
    <t>Västerbotten</t>
  </si>
  <si>
    <t>Norrbotten</t>
  </si>
  <si>
    <t>Kön</t>
  </si>
  <si>
    <t>Nivå/skolform</t>
  </si>
  <si>
    <t xml:space="preserve">
Studietakt
i % av heltid 
</t>
  </si>
  <si>
    <t>100</t>
  </si>
  <si>
    <t xml:space="preserve">  75</t>
  </si>
  <si>
    <t xml:space="preserve">  50</t>
  </si>
  <si>
    <t xml:space="preserve">  20</t>
  </si>
  <si>
    <t xml:space="preserve">
Region
</t>
  </si>
  <si>
    <t>Län</t>
  </si>
  <si>
    <t xml:space="preserve"> hela riket</t>
  </si>
  <si>
    <t>Ålder
2003-12-31</t>
  </si>
  <si>
    <t xml:space="preserve">Ålder
2003-12-31
</t>
  </si>
  <si>
    <t>Kommunavslag, tillhör
ej målgruppen</t>
  </si>
  <si>
    <t>Andel avslag
i procent</t>
  </si>
  <si>
    <r>
      <t>Rekryterings-
bidragets andel 
av totalt belopp 
i studiemedel</t>
    </r>
    <r>
      <rPr>
        <vertAlign val="superscript"/>
        <sz val="8"/>
        <rFont val="Arial"/>
        <family val="2"/>
      </rPr>
      <t>2)</t>
    </r>
    <r>
      <rPr>
        <sz val="8"/>
        <rFont val="Arial"/>
        <family val="2"/>
      </rPr>
      <t xml:space="preserve">, % </t>
    </r>
  </si>
  <si>
    <r>
      <t xml:space="preserve">
Prisbasbelopp</t>
    </r>
    <r>
      <rPr>
        <vertAlign val="superscript"/>
        <sz val="8"/>
        <rFont val="Arial"/>
        <family val="2"/>
      </rPr>
      <t xml:space="preserve">1)
</t>
    </r>
    <r>
      <rPr>
        <sz val="8"/>
        <rFont val="Arial"/>
        <family val="2"/>
      </rPr>
      <t>kr</t>
    </r>
    <r>
      <rPr>
        <vertAlign val="superscript"/>
        <sz val="8"/>
        <rFont val="Arial"/>
        <family val="2"/>
      </rPr>
      <t xml:space="preserve">
</t>
    </r>
    <r>
      <rPr>
        <sz val="8"/>
        <rFont val="Arial"/>
        <family val="2"/>
      </rPr>
      <t xml:space="preserve">
</t>
    </r>
  </si>
  <si>
    <r>
      <t>Prisbasbelopp</t>
    </r>
    <r>
      <rPr>
        <vertAlign val="superscript"/>
        <sz val="8"/>
        <rFont val="Arial"/>
        <family val="2"/>
      </rPr>
      <t xml:space="preserve">1)
</t>
    </r>
    <r>
      <rPr>
        <sz val="8"/>
        <rFont val="Arial"/>
        <family val="2"/>
      </rPr>
      <t>kr</t>
    </r>
    <r>
      <rPr>
        <vertAlign val="superscript"/>
        <sz val="8"/>
        <rFont val="Arial"/>
        <family val="2"/>
      </rPr>
      <t xml:space="preserve">
</t>
    </r>
    <r>
      <rPr>
        <sz val="8"/>
        <rFont val="Arial"/>
        <family val="2"/>
      </rPr>
      <t xml:space="preserve">
</t>
    </r>
  </si>
  <si>
    <t xml:space="preserve">Tabell 4.1a    Prisbasbelopp samt maximalt belopp i rekryteringsbidrag för en 
                       studieperiod om 20 veckor med generellt bidrag </t>
  </si>
  <si>
    <t>Totalt
gymnasie-
nivå</t>
  </si>
  <si>
    <r>
      <t>Totalt</t>
    </r>
    <r>
      <rPr>
        <vertAlign val="superscript"/>
        <sz val="8.5"/>
        <rFont val="Arial"/>
        <family val="2"/>
      </rPr>
      <t xml:space="preserve">
</t>
    </r>
  </si>
  <si>
    <t xml:space="preserve">4                Rekryteringsbidrag </t>
  </si>
  <si>
    <t>Tabell 4.2b    Utbetalda belopp i rekryteringsbidrag fördelade efter 
                       kön, målgrupp och bidragsnivå, 2003/04, mnkr</t>
  </si>
  <si>
    <t xml:space="preserve">Vår- och höstterminen </t>
  </si>
  <si>
    <t>Vår- och höstterminen</t>
  </si>
  <si>
    <t>Bidragsnivå</t>
  </si>
  <si>
    <t xml:space="preserve">Totalt </t>
  </si>
  <si>
    <r>
      <t xml:space="preserve">Totalt </t>
    </r>
    <r>
      <rPr>
        <vertAlign val="superscript"/>
        <sz val="8"/>
        <rFont val="Arial"/>
        <family val="2"/>
      </rPr>
      <t xml:space="preserve"> </t>
    </r>
  </si>
  <si>
    <t>Generellt- och högre bidrag</t>
  </si>
  <si>
    <t xml:space="preserve">Tabell 4.4     Antal studerande som har fått rekryteringsbidrag fördelade efter 
                     utbildningens nivå, skolform, kön och studietakt, 2003/04  </t>
  </si>
  <si>
    <t>Folkhög-
skola</t>
  </si>
  <si>
    <t xml:space="preserve">Komvux
</t>
  </si>
  <si>
    <t xml:space="preserve">Folkhög-
skola </t>
  </si>
  <si>
    <t xml:space="preserve">Antal
</t>
  </si>
  <si>
    <t xml:space="preserve">Andel
</t>
  </si>
  <si>
    <t xml:space="preserve">Tabell 4.5b    Andel studerande per åldersgrupp som fått rekryteringsbidrag fördelade 
                       efter utbildningens nivå, skolform och kön, 2003/04, procent </t>
  </si>
  <si>
    <t>Höstterminen 2003</t>
  </si>
  <si>
    <t>Vårterminen 2004</t>
  </si>
  <si>
    <r>
      <t>Kön
Studietakt
i % av heltid</t>
    </r>
    <r>
      <rPr>
        <vertAlign val="superscript"/>
        <sz val="8.5"/>
        <rFont val="Arial"/>
        <family val="2"/>
      </rPr>
      <t xml:space="preserve">2)
</t>
    </r>
    <r>
      <rPr>
        <sz val="8.5"/>
        <rFont val="Arial"/>
        <family val="2"/>
      </rPr>
      <t xml:space="preserve"> </t>
    </r>
  </si>
  <si>
    <r>
      <t>Tabell 4.6     Antal studerande som har fått reducerat rekryteringsbidrag på grund 
                     av inkomst fördelade efter utbildningens nivå, kön och studietakt, 
                     2003/04</t>
    </r>
    <r>
      <rPr>
        <b/>
        <vertAlign val="superscript"/>
        <sz val="10"/>
        <rFont val="Arial"/>
        <family val="2"/>
      </rPr>
      <t xml:space="preserve">1)  </t>
    </r>
  </si>
  <si>
    <t>Tabell 4.7     Antal personer som sökt rekryteringsbidrag och antal som fått avslag 
                     fördelade efter utbildningens nivå och kön, 2003/04</t>
  </si>
  <si>
    <t>Kön
Avslagsgrund</t>
  </si>
  <si>
    <t>Kommun</t>
  </si>
  <si>
    <t>Tabell 4.2a    Antal studerande som fått rekryteringsbidrag fördelade efter 
                      kön, målgrupp och bidragsnivå, 2003/04</t>
  </si>
  <si>
    <t xml:space="preserve">Andel som 
fått bidraget
reducerat
</t>
  </si>
  <si>
    <t>Grundskole-
och gym- 
nasienivå</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</si>
  <si>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</si>
  <si>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</si>
  <si>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</si>
  <si>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</si>
  <si>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</si>
  <si>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</si>
  <si>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</si>
  <si>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</si>
  <si>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</si>
  <si>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</si>
  <si>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</si>
  <si>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</si>
  <si>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</si>
  <si>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</si>
  <si>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</si>
  <si>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</si>
  <si>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</si>
  <si>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</si>
  <si>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</si>
  <si>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</si>
  <si>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</si>
  <si>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</si>
  <si>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</si>
  <si>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</si>
  <si>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</si>
  <si>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</si>
  <si>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</si>
  <si>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</si>
  <si>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</si>
  <si>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</si>
  <si>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</si>
  <si>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</si>
  <si>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</si>
  <si>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</si>
  <si>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</si>
  <si>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</si>
  <si>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</si>
  <si>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</si>
  <si>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</si>
  <si>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</si>
  <si>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</si>
  <si>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</si>
  <si>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</si>
  <si>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</si>
  <si>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</si>
  <si>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</si>
  <si>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</si>
  <si>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</si>
  <si>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</si>
  <si>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</si>
  <si>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</si>
  <si>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</si>
  <si>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</si>
  <si>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</si>
  <si>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</si>
  <si>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</si>
  <si>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</si>
  <si>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</si>
  <si>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</si>
  <si>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</si>
  <si>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</si>
  <si>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</si>
  <si>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</si>
  <si>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</si>
  <si>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</si>
  <si>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</si>
  <si>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</si>
  <si>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</si>
  <si>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</si>
  <si>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</si>
  <si>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</si>
  <si>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</si>
  <si>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</si>
  <si>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</si>
  <si>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</si>
  <si>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</si>
  <si>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</si>
  <si>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</si>
  <si>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</si>
  <si>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</si>
  <si>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</si>
  <si>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</si>
  <si>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</si>
  <si>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</si>
  <si>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</si>
  <si>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</si>
  <si>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</si>
  <si>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</si>
  <si>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</si>
  <si>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</si>
  <si>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</si>
  <si>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</si>
  <si>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</si>
  <si>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</si>
  <si>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</si>
  <si>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</si>
  <si>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</si>
  <si>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</si>
  <si>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</si>
  <si>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</si>
  <si>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</si>
  <si>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</si>
  <si>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</si>
  <si>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</si>
  <si>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</si>
  <si>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</si>
  <si>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</si>
  <si>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</si>
  <si>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</si>
  <si>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</si>
  <si>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</si>
  <si>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</si>
  <si>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</si>
  <si>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</si>
  <si>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</si>
  <si>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</si>
  <si>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</si>
  <si>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</si>
  <si>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</si>
  <si>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</si>
  <si>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</si>
  <si>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</si>
  <si>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</si>
  <si>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</si>
  <si>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</si>
  <si>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</si>
  <si>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</si>
  <si>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</si>
  <si>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</si>
  <si>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</si>
  <si>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</si>
  <si>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</si>
  <si>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</si>
  <si>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</si>
  <si>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</si>
  <si>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</si>
  <si>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</si>
  <si>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</si>
  <si>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</si>
  <si>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</si>
  <si>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</si>
  <si>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</si>
  <si>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</si>
  <si>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</si>
  <si>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</si>
  <si>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</si>
  <si>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</si>
  <si>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</si>
  <si>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</si>
  <si>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</si>
  <si>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</si>
  <si>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</si>
  <si>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</si>
  <si>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</si>
  <si>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</si>
  <si>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</si>
  <si>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</si>
  <si>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</si>
  <si>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</si>
  <si>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</si>
  <si>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</si>
  <si>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</si>
  <si>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</si>
  <si>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</si>
  <si>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</si>
  <si>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</si>
  <si>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</si>
  <si>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</si>
  <si>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</si>
  <si>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</si>
  <si>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</si>
  <si>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</si>
  <si>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</si>
  <si>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</si>
  <si>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</si>
  <si>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</si>
  <si>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</si>
  <si>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</si>
  <si>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</si>
  <si>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</si>
  <si>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</si>
  <si>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</si>
  <si>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</si>
  <si>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</si>
  <si>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</si>
  <si>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</si>
  <si>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</si>
  <si>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</si>
  <si>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</si>
  <si>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</si>
  <si>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</si>
  <si>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</si>
  <si>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</si>
  <si>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</si>
  <si>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</si>
  <si>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</si>
  <si>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</si>
  <si>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</si>
  <si>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</si>
  <si>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</si>
  <si>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</si>
  <si>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</si>
  <si>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</si>
  <si>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</si>
  <si>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</si>
  <si>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</si>
  <si>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</si>
  <si>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</si>
  <si>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</si>
  <si>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</si>
  <si>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</si>
  <si>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</si>
  <si>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</si>
  <si>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</si>
  <si>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</si>
  <si>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</si>
  <si>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</si>
  <si>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</si>
  <si>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</si>
  <si>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</si>
  <si>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</si>
  <si>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</si>
  <si>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</si>
  <si>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</si>
  <si>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</si>
  <si>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</si>
  <si>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</si>
  <si>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</si>
  <si>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</si>
  <si>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</si>
  <si>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</si>
  <si>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</si>
  <si>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</si>
  <si>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</si>
  <si>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</si>
  <si>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</si>
  <si>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</si>
  <si>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</si>
  <si>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</si>
  <si>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</si>
  <si>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</si>
  <si>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</si>
  <si>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</si>
  <si>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</si>
  <si>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</si>
  <si>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</si>
  <si>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</si>
  <si>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</si>
  <si>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</si>
  <si>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</si>
  <si>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</si>
  <si>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</si>
  <si>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</si>
  <si>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</si>
  <si>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</si>
  <si>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</si>
  <si>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</si>
  <si>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</si>
  <si>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</si>
  <si>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</si>
  <si>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</si>
  <si>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</si>
  <si>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</si>
  <si>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</si>
  <si>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</si>
  <si>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</si>
  <si>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</si>
  <si>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</si>
  <si>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</si>
  <si>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</si>
  <si>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</si>
  <si>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</si>
  <si>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</si>
  <si>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</si>
  <si>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</si>
  <si>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</si>
  <si>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</si>
  <si>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</si>
  <si>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Örkelljunga</t>
  </si>
  <si>
    <t>Örnsköldsvik</t>
  </si>
  <si>
    <t>Östersund</t>
  </si>
  <si>
    <t>Österåker</t>
  </si>
  <si>
    <t>Östhammar</t>
  </si>
  <si>
    <t>Östra Göinge</t>
  </si>
  <si>
    <t>Överkalix</t>
  </si>
  <si>
    <t>Övertorneå</t>
  </si>
  <si>
    <r>
      <t>Komvux</t>
    </r>
    <r>
      <rPr>
        <sz val="8.5"/>
        <rFont val="Arial"/>
        <family val="2"/>
      </rPr>
      <t xml:space="preserve">
</t>
    </r>
  </si>
  <si>
    <r>
      <t>20 - 24</t>
    </r>
    <r>
      <rPr>
        <vertAlign val="superscript"/>
        <sz val="8.5"/>
        <rFont val="Arial"/>
        <family val="2"/>
      </rPr>
      <t>1)</t>
    </r>
  </si>
  <si>
    <r>
      <t>Komvux</t>
    </r>
    <r>
      <rPr>
        <sz val="8.5"/>
        <rFont val="Arial"/>
        <family val="2"/>
      </rPr>
      <t xml:space="preserve">
</t>
    </r>
  </si>
  <si>
    <t xml:space="preserve">
1)   Redovisningen gäller beslut om reducerat rekryteringsbidrag som grundar sig på den studerandes
      uppgift om beräknad inkomst under studietiden. Undersökningen ingår i systemet för den officiella 
      statistiken. Denna tabell har dock inte försetts med symbolen för den officiella statistiken då 
      uppgifterna i tabellen är preliminära. En kontroll mot taxeringsregistret görs i efterhand.
2)   För studerande som studerar med 20 procents studietakt görs ingen inkomstreducering. </t>
  </si>
  <si>
    <r>
      <t>Tabell 4.9     Antal studerande som har fått rekryteringsbidrag 
                      fördelade efter kön och kommun</t>
    </r>
    <r>
      <rPr>
        <b/>
        <vertAlign val="superscript"/>
        <sz val="10"/>
        <rFont val="Arial"/>
        <family val="2"/>
      </rPr>
      <t>1)</t>
    </r>
    <r>
      <rPr>
        <b/>
        <sz val="10"/>
        <rFont val="Arial"/>
        <family val="2"/>
      </rPr>
      <t>, 2003/04</t>
    </r>
  </si>
  <si>
    <r>
      <t>Tabell 4.1b    Prisbasbelopp samt maximalt belopp i rekryteringsbidrag för en 
                       studieperiod om 20 veckor med det högre bidraget</t>
    </r>
    <r>
      <rPr>
        <b/>
        <vertAlign val="superscript"/>
        <sz val="10"/>
        <rFont val="Arial"/>
        <family val="2"/>
      </rPr>
      <t>1)</t>
    </r>
    <r>
      <rPr>
        <b/>
        <sz val="10"/>
        <rFont val="Arial"/>
        <family val="2"/>
      </rPr>
      <t xml:space="preserve"> </t>
    </r>
  </si>
  <si>
    <t xml:space="preserve">                       Price base amount and maximum amount of adult education recruitment 
                       grant by a period of 20 weeks, basic grant</t>
  </si>
  <si>
    <t xml:space="preserve">                  Adult education recruitment grant</t>
  </si>
  <si>
    <t xml:space="preserve">                       Price base amount and maximum amount of adult education recruitment 
                       grant by a period of 20 weeks, higher grant            </t>
  </si>
  <si>
    <t xml:space="preserve">                      Number of students receiving adult education recruitment grant by 
                      sex, target group and level of grant, 2003/04</t>
  </si>
  <si>
    <t xml:space="preserve">                     Number of students receiving adult education recruitment grant by 
                     sex, level of grant, level of education and type of school, 2003/04</t>
  </si>
  <si>
    <t xml:space="preserve">                     Number of students receiving adult education recruitment grant by level 
                     of education, type of school, sex and activity, 2003/04</t>
  </si>
  <si>
    <t xml:space="preserve">                     Number of applicants for adult education recruitment grant and number of 
                     rejected applications by level of education and sex, 2003/04</t>
  </si>
  <si>
    <t xml:space="preserve">                      Number of students receiving adult education 
                      recruitment grant by sex and municipality, 2003/04</t>
  </si>
  <si>
    <t xml:space="preserve">Tabell 4.3    Antal studerande som fått rekryteringsbidrag fördelade efter 
                     kön, bidragsnivå, utbildningens nivå och skolform, 2003/04                     </t>
  </si>
  <si>
    <t xml:space="preserve">1)   En studerande kan få rekryteringsbidrag tidigast från och med det år han/hon fyller 
      25 år. De som befinner sig i  åldersgruppen 20 - 24 år har påbörjat sina studier med 
      rekryteringsbidrag under vårterminen 2004. 
2)   Nettoräknat antal studerande med rekryteringsbidrag. Antalet blir högre i de tabeller
      där antalet studerande fördelas på olika undergrupper som utbildningsnivå, studietakt 
      och skolform och sedan summeras eftersom en studerande då kan förekomma i fler 
      än en undergrupp. </t>
  </si>
  <si>
    <r>
      <t>20 - 24</t>
    </r>
    <r>
      <rPr>
        <vertAlign val="superscript"/>
        <sz val="8"/>
        <rFont val="Arial"/>
        <family val="2"/>
      </rPr>
      <t>1)</t>
    </r>
  </si>
  <si>
    <t>1)   En studerande kan få rekryteringsbidrag tidigast från och med det år han/hon fyller 
      25 år. De som befinner sig i  åldersgruppen 20 - 24 år har påbörjat sina studier med 
      rekryteringsbidrag under vårterminen 2004. 
2)   Avser nettoräknat antal studerande med rekryteringsbidrag.</t>
  </si>
  <si>
    <t xml:space="preserve">1)
</t>
  </si>
  <si>
    <r>
      <t>Avslagsgrund</t>
    </r>
    <r>
      <rPr>
        <b/>
        <vertAlign val="superscript"/>
        <sz val="8.5"/>
        <rFont val="Arial"/>
        <family val="2"/>
      </rPr>
      <t>2)</t>
    </r>
  </si>
  <si>
    <t>1)   Nettoräknat antal avseende utbildningens nivå.
2)   En ansökan kan avslås på flera grunder. Här redovisas de vanligaste orsakerna till avslag.</t>
  </si>
  <si>
    <r>
      <t>Tabell 4.8    Antal studerande som har fått rekryteringsbidrag fördelade efter 
                     utbildningens nivå, kön, region och län</t>
    </r>
    <r>
      <rPr>
        <b/>
        <vertAlign val="superscript"/>
        <sz val="10"/>
        <rFont val="Arial"/>
        <family val="2"/>
      </rPr>
      <t>1)</t>
    </r>
    <r>
      <rPr>
        <b/>
        <sz val="10"/>
        <rFont val="Arial"/>
        <family val="2"/>
      </rPr>
      <t>, 2003/04</t>
    </r>
  </si>
  <si>
    <t xml:space="preserve">Studiebidrag
</t>
  </si>
  <si>
    <r>
      <t>Studiebidrag</t>
    </r>
    <r>
      <rPr>
        <vertAlign val="subscript"/>
        <sz val="10"/>
        <rFont val="Arial"/>
        <family val="2"/>
      </rPr>
      <t xml:space="preserve">
</t>
    </r>
  </si>
  <si>
    <t xml:space="preserve">                       Disbursed amount of adult education recruitment grant by 
                       sex, targetgroup and level of grant, 2003/04, SEK million</t>
  </si>
  <si>
    <t xml:space="preserve">Tabell 4.5a    Antal studerande som fått rekryteringsbidrag fördelade 
                      efter kön och ålder, 2003/04 </t>
  </si>
  <si>
    <t xml:space="preserve">                      Relative share of students per age-group receiving adult education 
                      recruitment grant by level of education, type of school and sex, 
                      2003/04, per cent</t>
  </si>
  <si>
    <t xml:space="preserve">                     Number of students receiving reduced adult education recruitment grant 
                     by level of education, sex and activity, 2003/04</t>
  </si>
  <si>
    <r>
      <t>0</t>
    </r>
    <r>
      <rPr>
        <sz val="8"/>
        <rFont val="Arial"/>
        <family val="2"/>
      </rPr>
      <t>75</t>
    </r>
  </si>
  <si>
    <r>
      <t>0</t>
    </r>
    <r>
      <rPr>
        <sz val="8"/>
        <rFont val="Arial"/>
        <family val="2"/>
      </rPr>
      <t>50</t>
    </r>
  </si>
  <si>
    <t xml:space="preserve">    varav män</t>
  </si>
  <si>
    <t xml:space="preserve">    varav kvinnor </t>
  </si>
  <si>
    <t xml:space="preserve">                     Number of students receiving adult education recruitment grant 
                     by sex, level of education, region and county, 2003/04</t>
  </si>
  <si>
    <t>Tabell 4.9     forts.....</t>
  </si>
  <si>
    <t>1)   Avser den kommun vars budget för rekryteringsbidrag studiestödet har belastat.</t>
  </si>
  <si>
    <t>1)   För att en studerande ska ha rätt till det högre bidragsbeloppet ska inkomsten under de tolv 
      månaderna närmast före studiernas början ha uppgått till minst 415 procent av det prisbasbelopp 
      som gäller det år då studierna påbörjas.   
2)   Beräkningen av rekryteringsbidrag grundas på prisbasbeloppet enligt lagen om allmän försäkring.
3)   Totalt belopp i studiemedel innefattande studiebidrag och grundlån.</t>
  </si>
  <si>
    <t xml:space="preserve">                      Number of students receiving adult education recruitment grant 
                      by sex and age, 2003/04</t>
  </si>
  <si>
    <t xml:space="preserve">1)   De studerande är fördelade efter den kommun vars budget rekryteringsbidraget belastar. 
      Det är oftast samma kommun som de är folkbokförda i.
2)   Avser nettoräknat antal studerande per län. </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</si>
</sst>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s>
  <fonts count="15">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b/>
      <sz val="8.5"/>
      <name val="Arial"/>
      <family val="2"/>
    </font>
    <font>
      <sz val="8"/>
      <name val="Arial"/>
      <family val="2"/>
    </font>
    <font>
      <b/>
      <sz val="8"/>
      <name val="Arial"/>
      <family val="2"/>
    </font>
    <font>
      <vertAlign val="superscript"/>
      <sz val="8"/>
      <name val="Arial"/>
      <family val="2"/>
    </font>
    <font>
      <sz val="8"/>
      <color indexed="10"/>
      <name val="Arial"/>
      <family val="2"/>
    </font>
    <font>
      <sz val="12"/>
      <name val="Arial"/>
      <family val="2"/>
    </font>
    <font>
      <b/>
      <vertAlign val="superscript"/>
      <sz val="8.5"/>
      <name val="Arial"/>
      <family val="2"/>
    </font>
    <font>
      <vertAlign val="subscript"/>
      <sz val="10"/>
      <name val="Arial"/>
      <family val="2"/>
    </font>
    <font>
      <sz val="8"/>
      <color indexed="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 xfId="0" applyFont="1" applyBorder="1" applyAlignment="1">
      <alignment horizontal="left" indent="1"/>
    </xf>
    <xf numFmtId="0" fontId="3" fillId="0" borderId="1"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3" fillId="0" borderId="1" xfId="0" applyFont="1" applyBorder="1" applyAlignment="1">
      <alignment horizontal="right" vertical="top" wrapText="1"/>
    </xf>
    <xf numFmtId="0" fontId="2" fillId="0" borderId="0" xfId="0" applyFont="1" applyBorder="1" applyAlignment="1">
      <alignment wrapText="1"/>
    </xf>
    <xf numFmtId="0" fontId="7" fillId="0" borderId="0" xfId="0" applyFont="1" applyAlignment="1">
      <alignment wrapText="1"/>
    </xf>
    <xf numFmtId="0" fontId="7" fillId="0" borderId="2" xfId="0" applyFont="1" applyBorder="1" applyAlignment="1">
      <alignment wrapText="1"/>
    </xf>
    <xf numFmtId="0" fontId="0" fillId="0" borderId="0" xfId="0" applyBorder="1" applyAlignment="1">
      <alignment wrapText="1"/>
    </xf>
    <xf numFmtId="0" fontId="7" fillId="0" borderId="0" xfId="0" applyFont="1" applyAlignment="1">
      <alignment/>
    </xf>
    <xf numFmtId="0" fontId="8" fillId="0" borderId="0" xfId="0" applyFont="1" applyAlignment="1">
      <alignment/>
    </xf>
    <xf numFmtId="0" fontId="8" fillId="0" borderId="0" xfId="0" applyFont="1" applyAlignment="1">
      <alignment wrapText="1"/>
    </xf>
    <xf numFmtId="0" fontId="7" fillId="0" borderId="0" xfId="0" applyFont="1" applyAlignment="1">
      <alignment/>
    </xf>
    <xf numFmtId="0" fontId="7" fillId="0" borderId="1" xfId="0" applyFont="1" applyBorder="1" applyAlignment="1">
      <alignment/>
    </xf>
    <xf numFmtId="0" fontId="7" fillId="0" borderId="0" xfId="0" applyFont="1" applyAlignment="1">
      <alignment horizontal="left" indent="1"/>
    </xf>
    <xf numFmtId="0" fontId="7" fillId="0" borderId="1" xfId="0" applyFont="1" applyBorder="1" applyAlignment="1">
      <alignment horizontal="left" indent="1"/>
    </xf>
    <xf numFmtId="0" fontId="7" fillId="0" borderId="0" xfId="0" applyFont="1" applyAlignment="1">
      <alignment horizontal="left" wrapText="1" indent="1"/>
    </xf>
    <xf numFmtId="0" fontId="0" fillId="0" borderId="0" xfId="0" applyBorder="1" applyAlignment="1">
      <alignment horizontal="left"/>
    </xf>
    <xf numFmtId="0" fontId="7" fillId="0" borderId="1" xfId="0" applyFont="1" applyBorder="1" applyAlignment="1">
      <alignment wrapText="1"/>
    </xf>
    <xf numFmtId="0" fontId="7" fillId="0" borderId="0" xfId="0" applyFont="1" applyBorder="1" applyAlignment="1">
      <alignment/>
    </xf>
    <xf numFmtId="0" fontId="7" fillId="0" borderId="0" xfId="0" applyFont="1" applyAlignment="1">
      <alignment horizontal="left"/>
    </xf>
    <xf numFmtId="3" fontId="7" fillId="0" borderId="0" xfId="0" applyNumberFormat="1" applyFont="1" applyAlignment="1">
      <alignment horizontal="right"/>
    </xf>
    <xf numFmtId="3" fontId="7" fillId="0" borderId="0" xfId="0" applyNumberFormat="1" applyFont="1" applyAlignment="1">
      <alignment/>
    </xf>
    <xf numFmtId="0" fontId="7" fillId="0" borderId="0" xfId="0" applyFont="1" applyBorder="1" applyAlignment="1">
      <alignment horizontal="left"/>
    </xf>
    <xf numFmtId="3" fontId="7" fillId="0" borderId="0" xfId="0" applyNumberFormat="1" applyFont="1" applyBorder="1" applyAlignment="1">
      <alignment/>
    </xf>
    <xf numFmtId="0" fontId="7" fillId="0" borderId="1" xfId="0" applyFont="1" applyBorder="1" applyAlignment="1">
      <alignment horizontal="left"/>
    </xf>
    <xf numFmtId="3" fontId="7" fillId="0" borderId="1" xfId="0" applyNumberFormat="1" applyFont="1" applyBorder="1" applyAlignment="1">
      <alignment/>
    </xf>
    <xf numFmtId="0" fontId="7" fillId="0" borderId="2" xfId="0" applyFont="1" applyBorder="1" applyAlignment="1">
      <alignment/>
    </xf>
    <xf numFmtId="0" fontId="7" fillId="0" borderId="1" xfId="0" applyFont="1" applyBorder="1" applyAlignment="1">
      <alignment horizontal="right"/>
    </xf>
    <xf numFmtId="0" fontId="7" fillId="0" borderId="1" xfId="0" applyFont="1" applyBorder="1" applyAlignment="1">
      <alignment horizontal="right" wrapText="1"/>
    </xf>
    <xf numFmtId="0" fontId="8"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right" wrapText="1"/>
    </xf>
    <xf numFmtId="165" fontId="7" fillId="0" borderId="0" xfId="0" applyNumberFormat="1" applyFont="1" applyAlignment="1">
      <alignment/>
    </xf>
    <xf numFmtId="0" fontId="7"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7" fillId="0" borderId="3" xfId="0" applyFont="1" applyBorder="1" applyAlignment="1">
      <alignment horizontal="right" wrapText="1"/>
    </xf>
    <xf numFmtId="0" fontId="7" fillId="0" borderId="0" xfId="0" applyFont="1" applyBorder="1" applyAlignment="1">
      <alignment/>
    </xf>
    <xf numFmtId="0" fontId="6" fillId="0" borderId="0" xfId="0" applyFont="1" applyBorder="1" applyAlignment="1">
      <alignment wrapText="1"/>
    </xf>
    <xf numFmtId="3" fontId="10" fillId="0" borderId="0" xfId="0" applyNumberFormat="1" applyFont="1" applyAlignment="1">
      <alignment/>
    </xf>
    <xf numFmtId="3" fontId="3" fillId="0" borderId="1" xfId="0" applyNumberFormat="1" applyFont="1" applyBorder="1" applyAlignment="1">
      <alignment/>
    </xf>
    <xf numFmtId="164" fontId="7" fillId="0" borderId="0" xfId="0" applyNumberFormat="1" applyFont="1" applyBorder="1" applyAlignment="1">
      <alignment/>
    </xf>
    <xf numFmtId="3" fontId="3" fillId="0" borderId="0" xfId="0" applyNumberFormat="1" applyFont="1" applyBorder="1" applyAlignment="1">
      <alignment horizontal="right" wrapText="1"/>
    </xf>
    <xf numFmtId="3" fontId="3" fillId="0" borderId="0" xfId="0" applyNumberFormat="1" applyFont="1" applyAlignment="1">
      <alignment horizontal="right"/>
    </xf>
    <xf numFmtId="3" fontId="6" fillId="0" borderId="0" xfId="0" applyNumberFormat="1" applyFont="1" applyAlignment="1">
      <alignment horizontal="right"/>
    </xf>
    <xf numFmtId="3" fontId="0" fillId="0" borderId="0" xfId="0" applyNumberFormat="1" applyBorder="1" applyAlignment="1">
      <alignment wrapText="1"/>
    </xf>
    <xf numFmtId="3" fontId="0" fillId="0" borderId="0" xfId="0" applyNumberFormat="1" applyBorder="1" applyAlignment="1">
      <alignment/>
    </xf>
    <xf numFmtId="165" fontId="7" fillId="0" borderId="0" xfId="0" applyNumberFormat="1" applyFont="1" applyBorder="1" applyAlignment="1">
      <alignment/>
    </xf>
    <xf numFmtId="3" fontId="8" fillId="0" borderId="0" xfId="0" applyNumberFormat="1" applyFont="1" applyAlignment="1">
      <alignment horizontal="right"/>
    </xf>
    <xf numFmtId="3" fontId="7" fillId="0" borderId="0" xfId="0" applyNumberFormat="1" applyFont="1" applyAlignment="1">
      <alignment horizontal="right" wrapText="1"/>
    </xf>
    <xf numFmtId="3" fontId="3" fillId="0" borderId="0" xfId="0" applyNumberFormat="1" applyFont="1" applyBorder="1" applyAlignment="1">
      <alignment horizontal="right"/>
    </xf>
    <xf numFmtId="164" fontId="3" fillId="0" borderId="0" xfId="0" applyNumberFormat="1" applyFont="1" applyAlignment="1">
      <alignment/>
    </xf>
    <xf numFmtId="0" fontId="7"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7" fillId="0" borderId="2" xfId="0" applyFont="1" applyBorder="1" applyAlignment="1">
      <alignment/>
    </xf>
    <xf numFmtId="0" fontId="7" fillId="0" borderId="3" xfId="0" applyFont="1" applyBorder="1" applyAlignment="1">
      <alignment wrapText="1"/>
    </xf>
    <xf numFmtId="0" fontId="0" fillId="0" borderId="1" xfId="0" applyBorder="1" applyAlignment="1">
      <alignment/>
    </xf>
    <xf numFmtId="0" fontId="0" fillId="0" borderId="1" xfId="0" applyBorder="1" applyAlignment="1">
      <alignment/>
    </xf>
    <xf numFmtId="0" fontId="3" fillId="0" borderId="0" xfId="0" applyFont="1" applyAlignment="1">
      <alignment horizontal="left" wrapText="1" indent="1"/>
    </xf>
    <xf numFmtId="0" fontId="3"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horizontal="right" wrapText="1"/>
    </xf>
    <xf numFmtId="3" fontId="4" fillId="0" borderId="0" xfId="0" applyNumberFormat="1" applyFont="1" applyAlignment="1">
      <alignment/>
    </xf>
    <xf numFmtId="0" fontId="6" fillId="0" borderId="0" xfId="0" applyFont="1" applyAlignment="1">
      <alignment wrapText="1"/>
    </xf>
    <xf numFmtId="0" fontId="7" fillId="0" borderId="0" xfId="0" applyFont="1" applyBorder="1" applyAlignment="1">
      <alignment horizontal="right" vertical="top" wrapText="1"/>
    </xf>
    <xf numFmtId="0" fontId="6" fillId="0" borderId="0" xfId="0" applyFont="1" applyAlignment="1">
      <alignment horizontal="left"/>
    </xf>
    <xf numFmtId="0" fontId="7" fillId="0" borderId="0" xfId="0" applyFont="1" applyBorder="1" applyAlignment="1">
      <alignment horizontal="left" wrapText="1"/>
    </xf>
    <xf numFmtId="0" fontId="7" fillId="0" borderId="2" xfId="0" applyFont="1" applyBorder="1" applyAlignment="1">
      <alignment horizontal="right" wrapText="1"/>
    </xf>
    <xf numFmtId="0" fontId="0" fillId="0" borderId="2" xfId="0" applyBorder="1" applyAlignment="1">
      <alignment/>
    </xf>
    <xf numFmtId="0" fontId="7" fillId="0" borderId="3" xfId="0" applyFont="1" applyBorder="1" applyAlignment="1">
      <alignment horizontal="right"/>
    </xf>
    <xf numFmtId="0" fontId="0" fillId="0" borderId="2" xfId="0" applyBorder="1" applyAlignment="1">
      <alignment horizontal="right"/>
    </xf>
    <xf numFmtId="0" fontId="3" fillId="0" borderId="0" xfId="0" applyFont="1" applyAlignment="1">
      <alignment/>
    </xf>
    <xf numFmtId="0" fontId="3" fillId="0" borderId="0" xfId="0" applyFont="1" applyBorder="1" applyAlignment="1">
      <alignment wrapText="1"/>
    </xf>
    <xf numFmtId="3" fontId="7" fillId="0" borderId="0" xfId="0" applyNumberFormat="1" applyFont="1" applyBorder="1" applyAlignment="1">
      <alignment horizontal="left"/>
    </xf>
    <xf numFmtId="0" fontId="3" fillId="0" borderId="2" xfId="0" applyFont="1" applyBorder="1" applyAlignment="1">
      <alignment horizontal="right"/>
    </xf>
    <xf numFmtId="0" fontId="0" fillId="0" borderId="3" xfId="0" applyBorder="1" applyAlignment="1">
      <alignment horizontal="right"/>
    </xf>
    <xf numFmtId="0" fontId="7" fillId="0" borderId="2" xfId="0" applyFont="1" applyBorder="1" applyAlignment="1">
      <alignment horizontal="right"/>
    </xf>
    <xf numFmtId="49" fontId="7" fillId="0" borderId="0" xfId="0" applyNumberFormat="1" applyFont="1" applyAlignment="1">
      <alignment horizontal="left"/>
    </xf>
    <xf numFmtId="0" fontId="3" fillId="0" borderId="2" xfId="0" applyFont="1" applyBorder="1" applyAlignment="1">
      <alignment horizontal="left"/>
    </xf>
    <xf numFmtId="0" fontId="3" fillId="0" borderId="2" xfId="0" applyFont="1" applyBorder="1" applyAlignment="1">
      <alignment horizontal="left" wrapText="1"/>
    </xf>
    <xf numFmtId="0" fontId="7" fillId="0" borderId="0" xfId="0" applyFont="1" applyBorder="1" applyAlignment="1">
      <alignment horizontal="left" indent="1"/>
    </xf>
    <xf numFmtId="0" fontId="3" fillId="0" borderId="2" xfId="0" applyFont="1" applyBorder="1" applyAlignment="1">
      <alignment wrapText="1"/>
    </xf>
    <xf numFmtId="0" fontId="4" fillId="0" borderId="3" xfId="0" applyFont="1" applyBorder="1" applyAlignment="1">
      <alignment horizontal="left" wrapText="1"/>
    </xf>
    <xf numFmtId="3" fontId="7" fillId="0" borderId="2" xfId="0" applyNumberFormat="1" applyFont="1" applyBorder="1" applyAlignment="1">
      <alignment/>
    </xf>
    <xf numFmtId="164" fontId="7" fillId="0" borderId="2" xfId="0" applyNumberFormat="1" applyFont="1" applyBorder="1" applyAlignment="1">
      <alignment/>
    </xf>
    <xf numFmtId="3" fontId="7" fillId="0" borderId="1" xfId="0" applyNumberFormat="1" applyFont="1" applyBorder="1" applyAlignment="1">
      <alignment horizontal="left"/>
    </xf>
    <xf numFmtId="164" fontId="7" fillId="0" borderId="1" xfId="0" applyNumberFormat="1" applyFont="1" applyBorder="1" applyAlignment="1">
      <alignment/>
    </xf>
    <xf numFmtId="3" fontId="7" fillId="0" borderId="0" xfId="0" applyNumberFormat="1" applyFont="1" applyBorder="1" applyAlignment="1">
      <alignment horizontal="right"/>
    </xf>
    <xf numFmtId="0" fontId="3" fillId="0" borderId="1" xfId="0" applyFont="1" applyBorder="1" applyAlignment="1">
      <alignment horizontal="left" wrapText="1"/>
    </xf>
    <xf numFmtId="0" fontId="7" fillId="0" borderId="2" xfId="0" applyFont="1" applyBorder="1" applyAlignment="1">
      <alignment horizontal="left"/>
    </xf>
    <xf numFmtId="3" fontId="7" fillId="0" borderId="2" xfId="0" applyNumberFormat="1" applyFont="1" applyBorder="1" applyAlignment="1">
      <alignment horizontal="left"/>
    </xf>
    <xf numFmtId="0" fontId="1" fillId="0" borderId="0" xfId="0" applyFont="1" applyAlignment="1">
      <alignment/>
    </xf>
    <xf numFmtId="0" fontId="4" fillId="0" borderId="0" xfId="0" applyFont="1" applyAlignment="1">
      <alignment/>
    </xf>
    <xf numFmtId="165" fontId="0" fillId="0" borderId="0" xfId="0" applyNumberFormat="1" applyBorder="1" applyAlignment="1">
      <alignment wrapText="1"/>
    </xf>
    <xf numFmtId="165" fontId="0" fillId="0" borderId="0" xfId="0" applyNumberFormat="1" applyBorder="1" applyAlignment="1">
      <alignment/>
    </xf>
    <xf numFmtId="165" fontId="10" fillId="0" borderId="0" xfId="0" applyNumberFormat="1" applyFont="1" applyAlignment="1">
      <alignment/>
    </xf>
    <xf numFmtId="165" fontId="7" fillId="0" borderId="1" xfId="0" applyNumberFormat="1" applyFont="1" applyBorder="1" applyAlignment="1">
      <alignment/>
    </xf>
    <xf numFmtId="0" fontId="3" fillId="0" borderId="0" xfId="0" applyFont="1" applyAlignment="1">
      <alignment horizontal="right"/>
    </xf>
    <xf numFmtId="1" fontId="7" fillId="0" borderId="0" xfId="0" applyNumberFormat="1" applyFont="1" applyAlignment="1">
      <alignment/>
    </xf>
    <xf numFmtId="1" fontId="7" fillId="0" borderId="0" xfId="0" applyNumberFormat="1" applyFont="1" applyBorder="1" applyAlignment="1">
      <alignment/>
    </xf>
    <xf numFmtId="1" fontId="7" fillId="0" borderId="1"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0" fontId="0" fillId="0" borderId="3" xfId="0" applyBorder="1" applyAlignment="1">
      <alignment/>
    </xf>
    <xf numFmtId="0" fontId="7" fillId="0" borderId="3" xfId="0" applyFont="1" applyBorder="1" applyAlignment="1">
      <alignment/>
    </xf>
    <xf numFmtId="49" fontId="14" fillId="0" borderId="0" xfId="0" applyNumberFormat="1" applyFont="1" applyAlignment="1">
      <alignment horizontal="left"/>
    </xf>
    <xf numFmtId="0" fontId="7" fillId="0" borderId="1" xfId="0" applyFont="1" applyBorder="1" applyAlignment="1">
      <alignment horizontal="left" wrapText="1"/>
    </xf>
    <xf numFmtId="3" fontId="2" fillId="0" borderId="0" xfId="0" applyNumberFormat="1" applyFont="1" applyAlignment="1">
      <alignment/>
    </xf>
    <xf numFmtId="3" fontId="0" fillId="0" borderId="0" xfId="0" applyNumberFormat="1" applyAlignment="1">
      <alignment/>
    </xf>
    <xf numFmtId="0" fontId="7" fillId="0" borderId="0" xfId="0" applyFont="1"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Border="1" applyAlignment="1">
      <alignment wrapText="1"/>
    </xf>
    <xf numFmtId="0" fontId="0" fillId="0" borderId="1" xfId="0" applyFont="1" applyBorder="1" applyAlignment="1">
      <alignment wrapText="1"/>
    </xf>
    <xf numFmtId="0" fontId="0" fillId="0" borderId="1" xfId="0" applyBorder="1" applyAlignment="1">
      <alignment wrapText="1"/>
    </xf>
    <xf numFmtId="0" fontId="7" fillId="0" borderId="2" xfId="0" applyFont="1" applyBorder="1" applyAlignment="1">
      <alignment wrapText="1"/>
    </xf>
    <xf numFmtId="0" fontId="0" fillId="0" borderId="1" xfId="0" applyBorder="1" applyAlignment="1">
      <alignment/>
    </xf>
    <xf numFmtId="0" fontId="7" fillId="0" borderId="2" xfId="0" applyFont="1" applyBorder="1" applyAlignment="1">
      <alignment horizontal="right" wrapText="1"/>
    </xf>
    <xf numFmtId="0" fontId="7" fillId="0" borderId="1" xfId="0" applyFont="1" applyBorder="1" applyAlignment="1">
      <alignment horizontal="right"/>
    </xf>
    <xf numFmtId="0" fontId="7" fillId="0" borderId="3" xfId="0" applyFont="1" applyBorder="1" applyAlignment="1">
      <alignment/>
    </xf>
    <xf numFmtId="0" fontId="11" fillId="0" borderId="0" xfId="0" applyFont="1" applyAlignment="1">
      <alignment/>
    </xf>
    <xf numFmtId="0" fontId="0" fillId="0" borderId="0" xfId="0" applyAlignment="1">
      <alignment/>
    </xf>
    <xf numFmtId="0" fontId="0" fillId="0" borderId="0" xfId="0" applyBorder="1" applyAlignment="1">
      <alignment wrapText="1"/>
    </xf>
    <xf numFmtId="0" fontId="7"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7"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wrapText="1"/>
    </xf>
    <xf numFmtId="0" fontId="3" fillId="0" borderId="0" xfId="0" applyFont="1" applyAlignment="1">
      <alignment wrapText="1"/>
    </xf>
    <xf numFmtId="0" fontId="3" fillId="0" borderId="3" xfId="0" applyFont="1" applyBorder="1" applyAlignment="1">
      <alignment horizontal="left"/>
    </xf>
    <xf numFmtId="0" fontId="0" fillId="0" borderId="3" xfId="0" applyBorder="1" applyAlignment="1">
      <alignment horizontal="left"/>
    </xf>
    <xf numFmtId="0" fontId="0" fillId="0" borderId="3" xfId="0" applyBorder="1" applyAlignment="1">
      <alignment/>
    </xf>
    <xf numFmtId="0" fontId="2" fillId="0" borderId="0" xfId="0" applyFont="1" applyBorder="1" applyAlignment="1">
      <alignment wrapText="1"/>
    </xf>
    <xf numFmtId="0" fontId="3" fillId="0" borderId="3" xfId="0" applyFont="1" applyBorder="1" applyAlignment="1">
      <alignment/>
    </xf>
    <xf numFmtId="0" fontId="7" fillId="0" borderId="0" xfId="0" applyFont="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19050</xdr:rowOff>
    </xdr:from>
    <xdr:to>
      <xdr:col>1</xdr:col>
      <xdr:colOff>0</xdr:colOff>
      <xdr:row>10</xdr:row>
      <xdr:rowOff>266700</xdr:rowOff>
    </xdr:to>
    <xdr:pic>
      <xdr:nvPicPr>
        <xdr:cNvPr id="1" name="Picture 1"/>
        <xdr:cNvPicPr preferRelativeResize="1">
          <a:picLocks noChangeAspect="1"/>
        </xdr:cNvPicPr>
      </xdr:nvPicPr>
      <xdr:blipFill>
        <a:blip r:embed="rId1"/>
        <a:stretch>
          <a:fillRect/>
        </a:stretch>
      </xdr:blipFill>
      <xdr:spPr>
        <a:xfrm>
          <a:off x="0" y="2457450"/>
          <a:ext cx="1428750" cy="247650"/>
        </a:xfrm>
        <a:prstGeom prst="rect">
          <a:avLst/>
        </a:prstGeom>
        <a:noFill/>
        <a:ln w="9525" cmpd="sng">
          <a:noFill/>
        </a:ln>
      </xdr:spPr>
    </xdr:pic>
    <xdr:clientData/>
  </xdr:twoCellAnchor>
  <xdr:twoCellAnchor editAs="oneCell">
    <xdr:from>
      <xdr:col>0</xdr:col>
      <xdr:colOff>0</xdr:colOff>
      <xdr:row>22</xdr:row>
      <xdr:rowOff>28575</xdr:rowOff>
    </xdr:from>
    <xdr:to>
      <xdr:col>0</xdr:col>
      <xdr:colOff>1419225</xdr:colOff>
      <xdr:row>22</xdr:row>
      <xdr:rowOff>276225</xdr:rowOff>
    </xdr:to>
    <xdr:pic>
      <xdr:nvPicPr>
        <xdr:cNvPr id="2" name="Picture 2"/>
        <xdr:cNvPicPr preferRelativeResize="1">
          <a:picLocks noChangeAspect="1"/>
        </xdr:cNvPicPr>
      </xdr:nvPicPr>
      <xdr:blipFill>
        <a:blip r:embed="rId1"/>
        <a:stretch>
          <a:fillRect/>
        </a:stretch>
      </xdr:blipFill>
      <xdr:spPr>
        <a:xfrm>
          <a:off x="0" y="5410200"/>
          <a:ext cx="14192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38100</xdr:rowOff>
    </xdr:from>
    <xdr:to>
      <xdr:col>1</xdr:col>
      <xdr:colOff>0</xdr:colOff>
      <xdr:row>16</xdr:row>
      <xdr:rowOff>276225</xdr:rowOff>
    </xdr:to>
    <xdr:pic>
      <xdr:nvPicPr>
        <xdr:cNvPr id="1" name="Picture 8"/>
        <xdr:cNvPicPr preferRelativeResize="1">
          <a:picLocks noChangeAspect="1"/>
        </xdr:cNvPicPr>
      </xdr:nvPicPr>
      <xdr:blipFill>
        <a:blip r:embed="rId1"/>
        <a:stretch>
          <a:fillRect/>
        </a:stretch>
      </xdr:blipFill>
      <xdr:spPr>
        <a:xfrm>
          <a:off x="0" y="3286125"/>
          <a:ext cx="1428750" cy="238125"/>
        </a:xfrm>
        <a:prstGeom prst="rect">
          <a:avLst/>
        </a:prstGeom>
        <a:noFill/>
        <a:ln w="9525" cmpd="sng">
          <a:noFill/>
        </a:ln>
      </xdr:spPr>
    </xdr:pic>
    <xdr:clientData/>
  </xdr:twoCellAnchor>
  <xdr:twoCellAnchor editAs="oneCell">
    <xdr:from>
      <xdr:col>0</xdr:col>
      <xdr:colOff>0</xdr:colOff>
      <xdr:row>36</xdr:row>
      <xdr:rowOff>38100</xdr:rowOff>
    </xdr:from>
    <xdr:to>
      <xdr:col>1</xdr:col>
      <xdr:colOff>0</xdr:colOff>
      <xdr:row>36</xdr:row>
      <xdr:rowOff>276225</xdr:rowOff>
    </xdr:to>
    <xdr:pic>
      <xdr:nvPicPr>
        <xdr:cNvPr id="2" name="Picture 9"/>
        <xdr:cNvPicPr preferRelativeResize="1">
          <a:picLocks noChangeAspect="1"/>
        </xdr:cNvPicPr>
      </xdr:nvPicPr>
      <xdr:blipFill>
        <a:blip r:embed="rId1"/>
        <a:stretch>
          <a:fillRect/>
        </a:stretch>
      </xdr:blipFill>
      <xdr:spPr>
        <a:xfrm>
          <a:off x="0" y="7324725"/>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38100</xdr:rowOff>
    </xdr:from>
    <xdr:to>
      <xdr:col>0</xdr:col>
      <xdr:colOff>1419225</xdr:colOff>
      <xdr:row>32</xdr:row>
      <xdr:rowOff>276225</xdr:rowOff>
    </xdr:to>
    <xdr:pic>
      <xdr:nvPicPr>
        <xdr:cNvPr id="1" name="Picture 7"/>
        <xdr:cNvPicPr preferRelativeResize="1">
          <a:picLocks noChangeAspect="1"/>
        </xdr:cNvPicPr>
      </xdr:nvPicPr>
      <xdr:blipFill>
        <a:blip r:embed="rId1"/>
        <a:stretch>
          <a:fillRect/>
        </a:stretch>
      </xdr:blipFill>
      <xdr:spPr>
        <a:xfrm>
          <a:off x="0" y="5943600"/>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1409700</xdr:colOff>
      <xdr:row>23</xdr:row>
      <xdr:rowOff>276225</xdr:rowOff>
    </xdr:to>
    <xdr:pic>
      <xdr:nvPicPr>
        <xdr:cNvPr id="1" name="Picture 7"/>
        <xdr:cNvPicPr preferRelativeResize="1">
          <a:picLocks noChangeAspect="1"/>
        </xdr:cNvPicPr>
      </xdr:nvPicPr>
      <xdr:blipFill>
        <a:blip r:embed="rId1"/>
        <a:stretch>
          <a:fillRect/>
        </a:stretch>
      </xdr:blipFill>
      <xdr:spPr>
        <a:xfrm>
          <a:off x="0" y="4648200"/>
          <a:ext cx="140970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28575</xdr:rowOff>
    </xdr:from>
    <xdr:to>
      <xdr:col>1</xdr:col>
      <xdr:colOff>0</xdr:colOff>
      <xdr:row>12</xdr:row>
      <xdr:rowOff>276225</xdr:rowOff>
    </xdr:to>
    <xdr:pic>
      <xdr:nvPicPr>
        <xdr:cNvPr id="1" name="Picture 2"/>
        <xdr:cNvPicPr preferRelativeResize="1">
          <a:picLocks noChangeAspect="1"/>
        </xdr:cNvPicPr>
      </xdr:nvPicPr>
      <xdr:blipFill>
        <a:blip r:embed="rId1"/>
        <a:stretch>
          <a:fillRect/>
        </a:stretch>
      </xdr:blipFill>
      <xdr:spPr>
        <a:xfrm>
          <a:off x="0" y="2609850"/>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571500</xdr:colOff>
      <xdr:row>35</xdr:row>
      <xdr:rowOff>276225</xdr:rowOff>
    </xdr:to>
    <xdr:pic>
      <xdr:nvPicPr>
        <xdr:cNvPr id="1" name="Picture 5"/>
        <xdr:cNvPicPr preferRelativeResize="1">
          <a:picLocks noChangeAspect="1"/>
        </xdr:cNvPicPr>
      </xdr:nvPicPr>
      <xdr:blipFill>
        <a:blip r:embed="rId1"/>
        <a:stretch>
          <a:fillRect/>
        </a:stretch>
      </xdr:blipFill>
      <xdr:spPr>
        <a:xfrm>
          <a:off x="0" y="6838950"/>
          <a:ext cx="146685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38100</xdr:rowOff>
    </xdr:from>
    <xdr:to>
      <xdr:col>0</xdr:col>
      <xdr:colOff>1419225</xdr:colOff>
      <xdr:row>38</xdr:row>
      <xdr:rowOff>276225</xdr:rowOff>
    </xdr:to>
    <xdr:pic>
      <xdr:nvPicPr>
        <xdr:cNvPr id="1" name="Picture 5"/>
        <xdr:cNvPicPr preferRelativeResize="1">
          <a:picLocks noChangeAspect="1"/>
        </xdr:cNvPicPr>
      </xdr:nvPicPr>
      <xdr:blipFill>
        <a:blip r:embed="rId1"/>
        <a:stretch>
          <a:fillRect/>
        </a:stretch>
      </xdr:blipFill>
      <xdr:spPr>
        <a:xfrm>
          <a:off x="0" y="7353300"/>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43</xdr:row>
      <xdr:rowOff>28575</xdr:rowOff>
    </xdr:from>
    <xdr:to>
      <xdr:col>0</xdr:col>
      <xdr:colOff>1400175</xdr:colOff>
      <xdr:row>43</xdr:row>
      <xdr:rowOff>266700</xdr:rowOff>
    </xdr:to>
    <xdr:pic>
      <xdr:nvPicPr>
        <xdr:cNvPr id="1" name="Picture 7"/>
        <xdr:cNvPicPr preferRelativeResize="1">
          <a:picLocks noChangeAspect="1"/>
        </xdr:cNvPicPr>
      </xdr:nvPicPr>
      <xdr:blipFill>
        <a:blip r:embed="rId1"/>
        <a:stretch>
          <a:fillRect/>
        </a:stretch>
      </xdr:blipFill>
      <xdr:spPr>
        <a:xfrm>
          <a:off x="0" y="7781925"/>
          <a:ext cx="140017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32</xdr:row>
      <xdr:rowOff>47625</xdr:rowOff>
    </xdr:from>
    <xdr:to>
      <xdr:col>0</xdr:col>
      <xdr:colOff>1371600</xdr:colOff>
      <xdr:row>32</xdr:row>
      <xdr:rowOff>276225</xdr:rowOff>
    </xdr:to>
    <xdr:pic>
      <xdr:nvPicPr>
        <xdr:cNvPr id="1" name="Picture 1"/>
        <xdr:cNvPicPr preferRelativeResize="1">
          <a:picLocks noChangeAspect="1"/>
        </xdr:cNvPicPr>
      </xdr:nvPicPr>
      <xdr:blipFill>
        <a:blip r:embed="rId1"/>
        <a:stretch>
          <a:fillRect/>
        </a:stretch>
      </xdr:blipFill>
      <xdr:spPr>
        <a:xfrm>
          <a:off x="9525" y="5229225"/>
          <a:ext cx="13620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
  <sheetViews>
    <sheetView tabSelected="1" workbookViewId="0" topLeftCell="A13">
      <selection activeCell="D42" sqref="D42"/>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9.57421875" style="0" customWidth="1"/>
    <col min="6" max="6" width="10.140625" style="0" customWidth="1"/>
    <col min="7" max="7" width="1.7109375" style="0" customWidth="1"/>
    <col min="8" max="8" width="13.00390625" style="0" customWidth="1"/>
  </cols>
  <sheetData>
    <row r="1" spans="1:9" ht="15.75" customHeight="1">
      <c r="A1" s="111" t="s">
        <v>101</v>
      </c>
      <c r="B1" s="15"/>
      <c r="C1" s="15"/>
      <c r="D1" s="15"/>
      <c r="E1" s="15"/>
      <c r="F1" s="15"/>
      <c r="G1" s="15"/>
      <c r="H1" s="15"/>
      <c r="I1" s="15"/>
    </row>
    <row r="2" spans="1:5" ht="20.25" customHeight="1">
      <c r="A2" s="140" t="s">
        <v>419</v>
      </c>
      <c r="B2" s="141"/>
      <c r="C2" s="141"/>
      <c r="D2" s="141"/>
      <c r="E2" s="141"/>
    </row>
    <row r="3" ht="12" customHeight="1"/>
    <row r="4" spans="1:9" ht="26.25" customHeight="1">
      <c r="A4" s="131" t="s">
        <v>98</v>
      </c>
      <c r="B4" s="130"/>
      <c r="C4" s="130"/>
      <c r="D4" s="130"/>
      <c r="E4" s="130"/>
      <c r="F4" s="130"/>
      <c r="G4" s="130"/>
      <c r="H4" s="130"/>
      <c r="I4" s="15"/>
    </row>
    <row r="5" spans="1:8" ht="7.5" customHeight="1">
      <c r="A5" s="72"/>
      <c r="B5" s="73"/>
      <c r="C5" s="73"/>
      <c r="D5" s="73"/>
      <c r="E5" s="73"/>
      <c r="F5" s="73"/>
      <c r="G5" s="73"/>
      <c r="H5" s="73"/>
    </row>
    <row r="6" spans="1:9" ht="26.25" customHeight="1">
      <c r="A6" s="133" t="s">
        <v>418</v>
      </c>
      <c r="B6" s="134"/>
      <c r="C6" s="134"/>
      <c r="D6" s="134"/>
      <c r="E6" s="134"/>
      <c r="F6" s="134"/>
      <c r="G6" s="134"/>
      <c r="H6" s="134"/>
      <c r="I6" s="16"/>
    </row>
    <row r="7" spans="1:8" ht="18" customHeight="1">
      <c r="A7" s="25" t="s">
        <v>0</v>
      </c>
      <c r="B7" s="45" t="s">
        <v>19</v>
      </c>
      <c r="C7" s="45"/>
      <c r="D7" s="135" t="s">
        <v>96</v>
      </c>
      <c r="E7" s="139" t="s">
        <v>23</v>
      </c>
      <c r="F7" s="139"/>
      <c r="G7" s="74"/>
      <c r="H7" s="137" t="s">
        <v>95</v>
      </c>
    </row>
    <row r="8" spans="1:8" ht="34.5" customHeight="1">
      <c r="A8" s="31"/>
      <c r="B8" s="31"/>
      <c r="C8" s="31"/>
      <c r="D8" s="136"/>
      <c r="E8" s="126" t="s">
        <v>435</v>
      </c>
      <c r="F8" s="46"/>
      <c r="G8" s="47"/>
      <c r="H8" s="138"/>
    </row>
    <row r="9" spans="1:10" ht="18.75" customHeight="1">
      <c r="A9" s="37" t="s">
        <v>103</v>
      </c>
      <c r="B9" s="109">
        <v>2003</v>
      </c>
      <c r="C9" s="109"/>
      <c r="D9" s="110">
        <v>38600</v>
      </c>
      <c r="E9" s="110">
        <v>33880</v>
      </c>
      <c r="F9" s="103"/>
      <c r="G9" s="103"/>
      <c r="H9" s="45">
        <v>100</v>
      </c>
      <c r="I9" s="6"/>
      <c r="J9" s="6"/>
    </row>
    <row r="10" spans="1:10" ht="12.75" customHeight="1">
      <c r="A10" s="31" t="s">
        <v>103</v>
      </c>
      <c r="B10" s="43">
        <v>2004</v>
      </c>
      <c r="C10" s="43"/>
      <c r="D10" s="105">
        <v>39300</v>
      </c>
      <c r="E10" s="105">
        <v>34500</v>
      </c>
      <c r="F10" s="44"/>
      <c r="G10" s="44"/>
      <c r="H10" s="31">
        <v>100</v>
      </c>
      <c r="I10" s="6"/>
      <c r="J10" s="6"/>
    </row>
    <row r="11" spans="1:10" ht="24" customHeight="1">
      <c r="A11" s="124"/>
      <c r="B11" s="41"/>
      <c r="C11" s="41"/>
      <c r="D11" s="93"/>
      <c r="E11" s="93"/>
      <c r="F11" s="42"/>
      <c r="G11" s="42"/>
      <c r="H11" s="37"/>
      <c r="I11" s="6"/>
      <c r="J11" s="6"/>
    </row>
    <row r="12" spans="1:9" ht="25.5" customHeight="1">
      <c r="A12" s="129" t="s">
        <v>53</v>
      </c>
      <c r="B12" s="130"/>
      <c r="C12" s="130"/>
      <c r="D12" s="130"/>
      <c r="E12" s="130"/>
      <c r="F12" s="130"/>
      <c r="G12" s="130"/>
      <c r="H12" s="130"/>
      <c r="I12" s="16"/>
    </row>
    <row r="16" spans="1:9" ht="27.75" customHeight="1">
      <c r="A16" s="131" t="s">
        <v>417</v>
      </c>
      <c r="B16" s="130"/>
      <c r="C16" s="130"/>
      <c r="D16" s="130"/>
      <c r="E16" s="130"/>
      <c r="F16" s="130"/>
      <c r="G16" s="130"/>
      <c r="H16" s="130"/>
      <c r="I16" s="15"/>
    </row>
    <row r="17" spans="1:8" ht="7.5" customHeight="1">
      <c r="A17" s="72"/>
      <c r="B17" s="73"/>
      <c r="C17" s="73"/>
      <c r="D17" s="73"/>
      <c r="E17" s="73"/>
      <c r="F17" s="73"/>
      <c r="G17" s="73"/>
      <c r="H17" s="73"/>
    </row>
    <row r="18" spans="1:9" ht="27" customHeight="1">
      <c r="A18" s="133" t="s">
        <v>420</v>
      </c>
      <c r="B18" s="134"/>
      <c r="C18" s="134"/>
      <c r="D18" s="134"/>
      <c r="E18" s="134"/>
      <c r="F18" s="134"/>
      <c r="G18" s="134"/>
      <c r="H18" s="134"/>
      <c r="I18" s="16"/>
    </row>
    <row r="19" spans="1:10" ht="18" customHeight="1">
      <c r="A19" s="25" t="s">
        <v>0</v>
      </c>
      <c r="B19" s="45" t="s">
        <v>19</v>
      </c>
      <c r="C19" s="45"/>
      <c r="D19" s="135" t="s">
        <v>97</v>
      </c>
      <c r="E19" s="139" t="s">
        <v>23</v>
      </c>
      <c r="F19" s="139"/>
      <c r="G19" s="74"/>
      <c r="H19" s="137" t="s">
        <v>95</v>
      </c>
      <c r="I19" s="17"/>
      <c r="J19" s="17"/>
    </row>
    <row r="20" spans="1:8" ht="33" customHeight="1">
      <c r="A20" s="31"/>
      <c r="B20" s="31"/>
      <c r="C20" s="31"/>
      <c r="D20" s="136"/>
      <c r="E20" s="126" t="s">
        <v>434</v>
      </c>
      <c r="F20" s="46"/>
      <c r="G20" s="47"/>
      <c r="H20" s="138"/>
    </row>
    <row r="21" spans="1:8" ht="18" customHeight="1">
      <c r="A21" s="45" t="s">
        <v>104</v>
      </c>
      <c r="B21" s="109">
        <v>2003</v>
      </c>
      <c r="C21" s="109"/>
      <c r="D21" s="110">
        <v>38600</v>
      </c>
      <c r="E21" s="110">
        <v>41520</v>
      </c>
      <c r="F21" s="103"/>
      <c r="G21" s="103"/>
      <c r="H21" s="104">
        <v>122.5</v>
      </c>
    </row>
    <row r="22" spans="1:8" ht="12.75" customHeight="1">
      <c r="A22" s="31" t="s">
        <v>104</v>
      </c>
      <c r="B22" s="43">
        <v>2004</v>
      </c>
      <c r="C22" s="43"/>
      <c r="D22" s="105">
        <v>39300</v>
      </c>
      <c r="E22" s="105">
        <v>42280</v>
      </c>
      <c r="F22" s="44"/>
      <c r="G22" s="44"/>
      <c r="H22" s="106">
        <v>122.5</v>
      </c>
    </row>
    <row r="23" spans="1:8" ht="24" customHeight="1">
      <c r="A23" s="124"/>
      <c r="B23" s="41"/>
      <c r="C23" s="41"/>
      <c r="D23" s="93"/>
      <c r="E23" s="93"/>
      <c r="F23" s="42"/>
      <c r="G23" s="42"/>
      <c r="H23" s="60"/>
    </row>
    <row r="24" spans="1:9" ht="60" customHeight="1">
      <c r="A24" s="132" t="s">
        <v>447</v>
      </c>
      <c r="B24" s="130"/>
      <c r="C24" s="130"/>
      <c r="D24" s="130"/>
      <c r="E24" s="130"/>
      <c r="F24" s="130"/>
      <c r="G24" s="130"/>
      <c r="H24" s="130"/>
      <c r="I24" s="16"/>
    </row>
    <row r="25" spans="1:7" ht="12.75" customHeight="1">
      <c r="A25" s="27"/>
      <c r="B25" s="27"/>
      <c r="C25" s="27"/>
      <c r="D25" s="27"/>
      <c r="E25" s="27"/>
      <c r="F25" s="27"/>
      <c r="G25" s="27"/>
    </row>
    <row r="26" ht="12.75">
      <c r="A26" s="27"/>
    </row>
  </sheetData>
  <mergeCells count="13">
    <mergeCell ref="H7:H8"/>
    <mergeCell ref="D7:D8"/>
    <mergeCell ref="E7:F7"/>
    <mergeCell ref="A2:E2"/>
    <mergeCell ref="A4:H4"/>
    <mergeCell ref="A6:H6"/>
    <mergeCell ref="A12:H12"/>
    <mergeCell ref="A16:H16"/>
    <mergeCell ref="A24:H24"/>
    <mergeCell ref="A18:H18"/>
    <mergeCell ref="D19:D20"/>
    <mergeCell ref="H19:H20"/>
    <mergeCell ref="E19:F19"/>
  </mergeCells>
  <printOptions/>
  <pageMargins left="0.7874015748031497" right="0.3937007874015748" top="0.984251968503937" bottom="0.984251968503937" header="0.5118110236220472" footer="0.5118110236220472"/>
  <pageSetup firstPageNumber="50" useFirstPageNumber="1" horizontalDpi="600" verticalDpi="600" orientation="portrait" paperSize="9" r:id="rId2"/>
  <headerFooter alignWithMargins="0">
    <oddHeader>&amp;R&amp;P</oddHeader>
  </headerFooter>
  <drawing r:id="rId1"/>
</worksheet>
</file>

<file path=xl/worksheets/sheet10.xml><?xml version="1.0" encoding="utf-8"?>
<worksheet xmlns="http://schemas.openxmlformats.org/spreadsheetml/2006/main" xmlns:r="http://schemas.openxmlformats.org/officeDocument/2006/relationships">
  <dimension ref="A1:K54"/>
  <sheetViews>
    <sheetView zoomScaleSheetLayoutView="100" workbookViewId="0" topLeftCell="A1">
      <selection activeCell="C23" sqref="C23"/>
    </sheetView>
  </sheetViews>
  <sheetFormatPr defaultColWidth="9.140625" defaultRowHeight="12.75"/>
  <cols>
    <col min="1" max="1" width="21.28125" style="0" customWidth="1"/>
    <col min="2" max="4" width="12.8515625" style="0" customWidth="1"/>
  </cols>
  <sheetData>
    <row r="1" spans="1:11" ht="27" customHeight="1">
      <c r="A1" s="152" t="s">
        <v>416</v>
      </c>
      <c r="B1" s="130"/>
      <c r="C1" s="130"/>
      <c r="D1" s="130"/>
      <c r="E1" s="16"/>
      <c r="F1" s="16"/>
      <c r="G1" s="16"/>
      <c r="H1" s="16"/>
      <c r="I1" s="16"/>
      <c r="J1" s="16"/>
      <c r="K1" s="15"/>
    </row>
    <row r="2" spans="1:11" ht="7.5" customHeight="1">
      <c r="A2" s="23"/>
      <c r="B2" s="26"/>
      <c r="C2" s="26"/>
      <c r="D2" s="26"/>
      <c r="E2" s="26"/>
      <c r="F2" s="26"/>
      <c r="G2" s="26"/>
      <c r="H2" s="26"/>
      <c r="I2" s="26"/>
      <c r="J2" s="26"/>
      <c r="K2" s="16"/>
    </row>
    <row r="3" spans="1:11" ht="27.75" customHeight="1">
      <c r="A3" s="133" t="s">
        <v>425</v>
      </c>
      <c r="B3" s="133"/>
      <c r="C3" s="133"/>
      <c r="D3" s="133"/>
      <c r="E3" s="54"/>
      <c r="F3" s="54"/>
      <c r="G3" s="54"/>
      <c r="H3" s="54"/>
      <c r="I3" s="54"/>
      <c r="J3" s="54"/>
      <c r="K3" s="16"/>
    </row>
    <row r="4" spans="1:10" ht="16.5" customHeight="1">
      <c r="A4" s="108" t="s">
        <v>122</v>
      </c>
      <c r="B4" s="10" t="s">
        <v>5</v>
      </c>
      <c r="C4" s="10" t="s">
        <v>6</v>
      </c>
      <c r="D4" s="47" t="s">
        <v>1</v>
      </c>
      <c r="E4" s="6"/>
      <c r="F4" s="6"/>
      <c r="G4" s="6"/>
      <c r="H4" s="6"/>
      <c r="I4" s="6"/>
      <c r="J4" s="6"/>
    </row>
    <row r="5" spans="1:4" ht="12.75">
      <c r="A5" s="4" t="s">
        <v>126</v>
      </c>
      <c r="B5" s="4">
        <v>56</v>
      </c>
      <c r="C5" s="4">
        <v>16</v>
      </c>
      <c r="D5" s="4">
        <f>SUM(B5:C5)</f>
        <v>72</v>
      </c>
    </row>
    <row r="6" spans="1:4" ht="12.75">
      <c r="A6" s="4" t="s">
        <v>127</v>
      </c>
      <c r="B6" s="4">
        <v>70</v>
      </c>
      <c r="C6" s="4">
        <v>13</v>
      </c>
      <c r="D6" s="4">
        <f aca="true" t="shared" si="0" ref="D6:D54">SUM(B6:C6)</f>
        <v>83</v>
      </c>
    </row>
    <row r="7" spans="1:4" ht="12.75">
      <c r="A7" s="4" t="s">
        <v>128</v>
      </c>
      <c r="B7" s="4">
        <v>35</v>
      </c>
      <c r="C7" s="4">
        <v>7</v>
      </c>
      <c r="D7" s="4">
        <f t="shared" si="0"/>
        <v>42</v>
      </c>
    </row>
    <row r="8" spans="1:4" ht="12.75">
      <c r="A8" s="4" t="s">
        <v>129</v>
      </c>
      <c r="B8" s="4">
        <v>8</v>
      </c>
      <c r="C8" s="62" t="s">
        <v>22</v>
      </c>
      <c r="D8" s="4">
        <f t="shared" si="0"/>
        <v>8</v>
      </c>
    </row>
    <row r="9" spans="1:4" ht="12.75">
      <c r="A9" s="4" t="s">
        <v>130</v>
      </c>
      <c r="B9" s="4">
        <v>29</v>
      </c>
      <c r="C9" s="4">
        <v>6</v>
      </c>
      <c r="D9" s="4">
        <f>SUM(B9:C9)</f>
        <v>35</v>
      </c>
    </row>
    <row r="10" spans="1:4" ht="12.75">
      <c r="A10" s="4" t="s">
        <v>131</v>
      </c>
      <c r="B10" s="4">
        <v>3</v>
      </c>
      <c r="C10" s="4">
        <v>2</v>
      </c>
      <c r="D10" s="4">
        <f t="shared" si="0"/>
        <v>5</v>
      </c>
    </row>
    <row r="11" spans="1:4" ht="12.75">
      <c r="A11" s="4" t="s">
        <v>132</v>
      </c>
      <c r="B11" s="4">
        <v>15</v>
      </c>
      <c r="C11" s="4">
        <v>9</v>
      </c>
      <c r="D11" s="4">
        <f t="shared" si="0"/>
        <v>24</v>
      </c>
    </row>
    <row r="12" spans="1:4" ht="12.75">
      <c r="A12" s="4" t="s">
        <v>133</v>
      </c>
      <c r="B12" s="4">
        <v>72</v>
      </c>
      <c r="C12" s="4">
        <v>17</v>
      </c>
      <c r="D12" s="4">
        <f t="shared" si="0"/>
        <v>89</v>
      </c>
    </row>
    <row r="13" spans="1:4" ht="12.75">
      <c r="A13" s="4" t="s">
        <v>134</v>
      </c>
      <c r="B13" s="4">
        <v>24</v>
      </c>
      <c r="C13" s="4">
        <v>6</v>
      </c>
      <c r="D13" s="4">
        <f t="shared" si="0"/>
        <v>30</v>
      </c>
    </row>
    <row r="14" spans="1:4" ht="12.75">
      <c r="A14" s="4" t="s">
        <v>135</v>
      </c>
      <c r="B14" s="4">
        <v>66</v>
      </c>
      <c r="C14" s="4">
        <v>19</v>
      </c>
      <c r="D14" s="4">
        <f t="shared" si="0"/>
        <v>85</v>
      </c>
    </row>
    <row r="15" spans="1:4" ht="12.75">
      <c r="A15" s="4" t="s">
        <v>136</v>
      </c>
      <c r="B15" s="4">
        <v>27</v>
      </c>
      <c r="C15" s="4">
        <v>9</v>
      </c>
      <c r="D15" s="4">
        <f t="shared" si="0"/>
        <v>36</v>
      </c>
    </row>
    <row r="16" spans="1:4" ht="12.75">
      <c r="A16" s="4" t="s">
        <v>137</v>
      </c>
      <c r="B16" s="4">
        <v>14</v>
      </c>
      <c r="C16" s="4">
        <v>1</v>
      </c>
      <c r="D16" s="4">
        <f t="shared" si="0"/>
        <v>15</v>
      </c>
    </row>
    <row r="17" spans="1:4" ht="12.75">
      <c r="A17" s="4" t="s">
        <v>138</v>
      </c>
      <c r="B17" s="4">
        <v>6</v>
      </c>
      <c r="C17" s="4">
        <v>2</v>
      </c>
      <c r="D17" s="4">
        <f t="shared" si="0"/>
        <v>8</v>
      </c>
    </row>
    <row r="18" spans="1:4" ht="12.75">
      <c r="A18" s="4" t="s">
        <v>139</v>
      </c>
      <c r="B18" s="4">
        <v>48</v>
      </c>
      <c r="C18" s="4">
        <v>13</v>
      </c>
      <c r="D18" s="4">
        <f t="shared" si="0"/>
        <v>61</v>
      </c>
    </row>
    <row r="19" spans="1:4" ht="12.75">
      <c r="A19" s="4" t="s">
        <v>140</v>
      </c>
      <c r="B19" s="4">
        <v>28</v>
      </c>
      <c r="C19" s="4">
        <v>16</v>
      </c>
      <c r="D19" s="4">
        <f t="shared" si="0"/>
        <v>44</v>
      </c>
    </row>
    <row r="20" spans="1:4" ht="12.75">
      <c r="A20" s="4" t="s">
        <v>141</v>
      </c>
      <c r="B20" s="4">
        <v>21</v>
      </c>
      <c r="C20" s="4">
        <v>6</v>
      </c>
      <c r="D20" s="4">
        <f t="shared" si="0"/>
        <v>27</v>
      </c>
    </row>
    <row r="21" spans="1:4" ht="12.75">
      <c r="A21" s="4" t="s">
        <v>142</v>
      </c>
      <c r="B21" s="4">
        <v>79</v>
      </c>
      <c r="C21" s="4">
        <v>24</v>
      </c>
      <c r="D21" s="4">
        <f t="shared" si="0"/>
        <v>103</v>
      </c>
    </row>
    <row r="22" spans="1:4" ht="12.75">
      <c r="A22" s="4" t="s">
        <v>143</v>
      </c>
      <c r="B22" s="4">
        <v>13</v>
      </c>
      <c r="C22" s="4">
        <v>5</v>
      </c>
      <c r="D22" s="4">
        <f t="shared" si="0"/>
        <v>18</v>
      </c>
    </row>
    <row r="23" spans="1:4" ht="12.75">
      <c r="A23" s="4" t="s">
        <v>144</v>
      </c>
      <c r="B23" s="4">
        <v>140</v>
      </c>
      <c r="C23" s="4">
        <v>61</v>
      </c>
      <c r="D23" s="4">
        <f t="shared" si="0"/>
        <v>201</v>
      </c>
    </row>
    <row r="24" spans="1:4" ht="12.75">
      <c r="A24" s="4" t="s">
        <v>145</v>
      </c>
      <c r="B24" s="4">
        <v>187</v>
      </c>
      <c r="C24" s="4">
        <v>87</v>
      </c>
      <c r="D24" s="4">
        <f t="shared" si="0"/>
        <v>274</v>
      </c>
    </row>
    <row r="25" spans="1:4" ht="12.75">
      <c r="A25" s="4" t="s">
        <v>146</v>
      </c>
      <c r="B25" s="4">
        <v>140</v>
      </c>
      <c r="C25" s="4">
        <v>64</v>
      </c>
      <c r="D25" s="4">
        <f t="shared" si="0"/>
        <v>204</v>
      </c>
    </row>
    <row r="26" spans="1:4" ht="12.75">
      <c r="A26" s="4" t="s">
        <v>147</v>
      </c>
      <c r="B26" s="4">
        <v>16</v>
      </c>
      <c r="C26" s="4">
        <v>2</v>
      </c>
      <c r="D26" s="4">
        <f t="shared" si="0"/>
        <v>18</v>
      </c>
    </row>
    <row r="27" spans="1:4" ht="12.75">
      <c r="A27" s="4" t="s">
        <v>148</v>
      </c>
      <c r="B27" s="4">
        <v>28</v>
      </c>
      <c r="C27" s="4">
        <v>6</v>
      </c>
      <c r="D27" s="4">
        <f t="shared" si="0"/>
        <v>34</v>
      </c>
    </row>
    <row r="28" spans="1:4" ht="12.75">
      <c r="A28" s="4" t="s">
        <v>149</v>
      </c>
      <c r="B28" s="4">
        <v>21</v>
      </c>
      <c r="C28" s="4">
        <v>6</v>
      </c>
      <c r="D28" s="4">
        <f t="shared" si="0"/>
        <v>27</v>
      </c>
    </row>
    <row r="29" spans="1:4" ht="12.75">
      <c r="A29" s="4" t="s">
        <v>150</v>
      </c>
      <c r="B29" s="4">
        <v>35</v>
      </c>
      <c r="C29" s="4">
        <v>13</v>
      </c>
      <c r="D29" s="4">
        <f t="shared" si="0"/>
        <v>48</v>
      </c>
    </row>
    <row r="30" spans="1:4" ht="12.75">
      <c r="A30" s="4" t="s">
        <v>151</v>
      </c>
      <c r="B30" s="4">
        <v>24</v>
      </c>
      <c r="C30" s="4">
        <v>6</v>
      </c>
      <c r="D30" s="4">
        <f t="shared" si="0"/>
        <v>30</v>
      </c>
    </row>
    <row r="31" spans="1:4" ht="12.75">
      <c r="A31" s="4" t="s">
        <v>152</v>
      </c>
      <c r="B31" s="4">
        <v>13</v>
      </c>
      <c r="C31" s="62" t="s">
        <v>22</v>
      </c>
      <c r="D31" s="4">
        <f t="shared" si="0"/>
        <v>13</v>
      </c>
    </row>
    <row r="32" spans="1:4" ht="12.75">
      <c r="A32" s="4" t="s">
        <v>153</v>
      </c>
      <c r="B32" s="4">
        <v>12</v>
      </c>
      <c r="C32" s="4">
        <v>3</v>
      </c>
      <c r="D32" s="4">
        <f t="shared" si="0"/>
        <v>15</v>
      </c>
    </row>
    <row r="33" spans="1:4" ht="12.75">
      <c r="A33" s="4" t="s">
        <v>154</v>
      </c>
      <c r="B33" s="4">
        <v>11</v>
      </c>
      <c r="C33" s="4">
        <v>1</v>
      </c>
      <c r="D33" s="4">
        <f t="shared" si="0"/>
        <v>12</v>
      </c>
    </row>
    <row r="34" spans="1:4" ht="12.75">
      <c r="A34" s="4" t="s">
        <v>155</v>
      </c>
      <c r="B34" s="4">
        <v>6</v>
      </c>
      <c r="C34" s="4">
        <v>3</v>
      </c>
      <c r="D34" s="4">
        <f t="shared" si="0"/>
        <v>9</v>
      </c>
    </row>
    <row r="35" spans="1:4" ht="12.75">
      <c r="A35" s="4" t="s">
        <v>156</v>
      </c>
      <c r="B35" s="4">
        <v>11</v>
      </c>
      <c r="C35" s="4">
        <v>6</v>
      </c>
      <c r="D35" s="4">
        <f t="shared" si="0"/>
        <v>17</v>
      </c>
    </row>
    <row r="36" spans="1:4" ht="12.75">
      <c r="A36" s="4" t="s">
        <v>157</v>
      </c>
      <c r="B36" s="4">
        <v>38</v>
      </c>
      <c r="C36" s="4">
        <v>7</v>
      </c>
      <c r="D36" s="4">
        <f t="shared" si="0"/>
        <v>45</v>
      </c>
    </row>
    <row r="37" spans="1:4" ht="12.75">
      <c r="A37" s="4" t="s">
        <v>158</v>
      </c>
      <c r="B37" s="4">
        <v>22</v>
      </c>
      <c r="C37" s="4">
        <v>11</v>
      </c>
      <c r="D37" s="4">
        <f t="shared" si="0"/>
        <v>33</v>
      </c>
    </row>
    <row r="38" spans="1:4" ht="12.75">
      <c r="A38" s="4" t="s">
        <v>159</v>
      </c>
      <c r="B38" s="4">
        <v>18</v>
      </c>
      <c r="C38" s="4">
        <v>8</v>
      </c>
      <c r="D38" s="4">
        <f t="shared" si="0"/>
        <v>26</v>
      </c>
    </row>
    <row r="39" spans="1:4" ht="12.75">
      <c r="A39" s="4" t="s">
        <v>160</v>
      </c>
      <c r="B39" s="4">
        <v>61</v>
      </c>
      <c r="C39" s="4">
        <v>17</v>
      </c>
      <c r="D39" s="4">
        <f t="shared" si="0"/>
        <v>78</v>
      </c>
    </row>
    <row r="40" spans="1:4" ht="12.75">
      <c r="A40" s="4" t="s">
        <v>161</v>
      </c>
      <c r="B40" s="4">
        <v>261</v>
      </c>
      <c r="C40" s="4">
        <v>163</v>
      </c>
      <c r="D40" s="4">
        <f t="shared" si="0"/>
        <v>424</v>
      </c>
    </row>
    <row r="41" spans="1:4" ht="12.75">
      <c r="A41" s="4" t="s">
        <v>162</v>
      </c>
      <c r="B41" s="4">
        <v>88</v>
      </c>
      <c r="C41" s="4">
        <v>38</v>
      </c>
      <c r="D41" s="4">
        <f t="shared" si="0"/>
        <v>126</v>
      </c>
    </row>
    <row r="42" spans="1:4" ht="12.75">
      <c r="A42" s="4" t="s">
        <v>163</v>
      </c>
      <c r="B42" s="4">
        <v>11</v>
      </c>
      <c r="C42" s="4">
        <v>2</v>
      </c>
      <c r="D42" s="4">
        <f t="shared" si="0"/>
        <v>13</v>
      </c>
    </row>
    <row r="43" spans="1:4" ht="12.75">
      <c r="A43" s="4" t="s">
        <v>164</v>
      </c>
      <c r="B43" s="4">
        <v>50</v>
      </c>
      <c r="C43" s="4">
        <v>5</v>
      </c>
      <c r="D43" s="4">
        <f t="shared" si="0"/>
        <v>55</v>
      </c>
    </row>
    <row r="44" spans="1:4" ht="12.75">
      <c r="A44" s="4" t="s">
        <v>165</v>
      </c>
      <c r="B44" s="4">
        <v>52</v>
      </c>
      <c r="C44" s="4">
        <v>25</v>
      </c>
      <c r="D44" s="4">
        <f t="shared" si="0"/>
        <v>77</v>
      </c>
    </row>
    <row r="45" spans="1:4" ht="12.75">
      <c r="A45" s="4" t="s">
        <v>166</v>
      </c>
      <c r="B45" s="4">
        <v>90</v>
      </c>
      <c r="C45" s="4">
        <v>50</v>
      </c>
      <c r="D45" s="4">
        <f t="shared" si="0"/>
        <v>140</v>
      </c>
    </row>
    <row r="46" spans="1:4" ht="12.75">
      <c r="A46" s="4" t="s">
        <v>167</v>
      </c>
      <c r="B46" s="4">
        <v>97</v>
      </c>
      <c r="C46" s="4">
        <v>59</v>
      </c>
      <c r="D46" s="4">
        <f t="shared" si="0"/>
        <v>156</v>
      </c>
    </row>
    <row r="47" spans="1:4" ht="12.75">
      <c r="A47" s="4" t="s">
        <v>168</v>
      </c>
      <c r="B47" s="4">
        <v>26</v>
      </c>
      <c r="C47" s="4">
        <v>16</v>
      </c>
      <c r="D47" s="4">
        <f t="shared" si="0"/>
        <v>42</v>
      </c>
    </row>
    <row r="48" spans="1:4" ht="12.75">
      <c r="A48" s="4" t="s">
        <v>169</v>
      </c>
      <c r="B48" s="4">
        <v>35</v>
      </c>
      <c r="C48" s="4">
        <v>14</v>
      </c>
      <c r="D48" s="4">
        <f t="shared" si="0"/>
        <v>49</v>
      </c>
    </row>
    <row r="49" spans="1:4" ht="12.75">
      <c r="A49" s="4" t="s">
        <v>170</v>
      </c>
      <c r="B49" s="4">
        <v>49</v>
      </c>
      <c r="C49" s="4">
        <v>24</v>
      </c>
      <c r="D49" s="4">
        <f t="shared" si="0"/>
        <v>73</v>
      </c>
    </row>
    <row r="50" spans="1:4" ht="12.75">
      <c r="A50" s="4" t="s">
        <v>171</v>
      </c>
      <c r="B50" s="4">
        <v>23</v>
      </c>
      <c r="C50" s="4">
        <v>25</v>
      </c>
      <c r="D50" s="4">
        <f t="shared" si="0"/>
        <v>48</v>
      </c>
    </row>
    <row r="51" spans="1:4" ht="12.75">
      <c r="A51" s="4" t="s">
        <v>172</v>
      </c>
      <c r="B51" s="4">
        <v>21</v>
      </c>
      <c r="C51" s="4">
        <v>6</v>
      </c>
      <c r="D51" s="4">
        <f t="shared" si="0"/>
        <v>27</v>
      </c>
    </row>
    <row r="52" spans="1:4" ht="12.75">
      <c r="A52" s="4" t="s">
        <v>173</v>
      </c>
      <c r="B52" s="4">
        <v>29</v>
      </c>
      <c r="C52" s="4">
        <v>1</v>
      </c>
      <c r="D52" s="4">
        <f t="shared" si="0"/>
        <v>30</v>
      </c>
    </row>
    <row r="53" spans="1:4" ht="12.75">
      <c r="A53" s="4" t="s">
        <v>174</v>
      </c>
      <c r="B53" s="4">
        <v>88</v>
      </c>
      <c r="C53" s="4">
        <v>21</v>
      </c>
      <c r="D53" s="4">
        <f t="shared" si="0"/>
        <v>109</v>
      </c>
    </row>
    <row r="54" spans="1:5" ht="12.75">
      <c r="A54" s="4" t="s">
        <v>175</v>
      </c>
      <c r="B54" s="4">
        <v>22</v>
      </c>
      <c r="C54" s="4">
        <v>7</v>
      </c>
      <c r="D54" s="4">
        <f t="shared" si="0"/>
        <v>29</v>
      </c>
      <c r="E54" s="128"/>
    </row>
  </sheetData>
  <mergeCells count="2">
    <mergeCell ref="A1:D1"/>
    <mergeCell ref="A3:D3"/>
  </mergeCells>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dimension ref="A1:E56"/>
  <sheetViews>
    <sheetView zoomScaleSheetLayoutView="100" workbookViewId="0" topLeftCell="A13">
      <selection activeCell="C23" sqref="C23"/>
    </sheetView>
  </sheetViews>
  <sheetFormatPr defaultColWidth="9.140625" defaultRowHeight="12.75"/>
  <cols>
    <col min="1" max="1" width="21.28125" style="0" customWidth="1"/>
    <col min="2" max="4" width="12.8515625" style="0" customWidth="1"/>
  </cols>
  <sheetData>
    <row r="1" spans="1:4" ht="12.75">
      <c r="A1" s="127" t="s">
        <v>445</v>
      </c>
      <c r="B1" s="4"/>
      <c r="C1" s="4"/>
      <c r="D1" s="4"/>
    </row>
    <row r="2" spans="1:4" ht="12.75">
      <c r="A2" s="4"/>
      <c r="B2" s="4"/>
      <c r="C2" s="4"/>
      <c r="D2" s="4"/>
    </row>
    <row r="3" spans="1:4" ht="12.75">
      <c r="A3" s="80" t="s">
        <v>122</v>
      </c>
      <c r="B3" s="81" t="s">
        <v>5</v>
      </c>
      <c r="C3" s="81" t="s">
        <v>6</v>
      </c>
      <c r="D3" s="55" t="s">
        <v>1</v>
      </c>
    </row>
    <row r="4" spans="1:4" ht="12.75">
      <c r="A4" s="4" t="s">
        <v>176</v>
      </c>
      <c r="B4" s="4">
        <v>27</v>
      </c>
      <c r="C4" s="4">
        <v>15</v>
      </c>
      <c r="D4" s="4">
        <f aca="true" t="shared" si="0" ref="D4:D35">SUM(B4:C4)</f>
        <v>42</v>
      </c>
    </row>
    <row r="5" spans="1:4" ht="12.75">
      <c r="A5" s="4" t="s">
        <v>69</v>
      </c>
      <c r="B5" s="4">
        <v>216</v>
      </c>
      <c r="C5" s="4">
        <v>78</v>
      </c>
      <c r="D5" s="4">
        <f t="shared" si="0"/>
        <v>294</v>
      </c>
    </row>
    <row r="6" spans="1:4" ht="12.75">
      <c r="A6" s="4" t="s">
        <v>177</v>
      </c>
      <c r="B6" s="4">
        <v>25</v>
      </c>
      <c r="C6" s="4">
        <v>6</v>
      </c>
      <c r="D6" s="4">
        <f t="shared" si="0"/>
        <v>31</v>
      </c>
    </row>
    <row r="7" spans="1:4" ht="12.75">
      <c r="A7" s="4" t="s">
        <v>178</v>
      </c>
      <c r="B7" s="4">
        <v>12</v>
      </c>
      <c r="C7" s="4">
        <v>5</v>
      </c>
      <c r="D7" s="4">
        <f t="shared" si="0"/>
        <v>17</v>
      </c>
    </row>
    <row r="8" spans="1:4" ht="12.75">
      <c r="A8" s="4" t="s">
        <v>179</v>
      </c>
      <c r="B8" s="4">
        <v>17</v>
      </c>
      <c r="C8" s="4">
        <v>3</v>
      </c>
      <c r="D8" s="4">
        <f t="shared" si="0"/>
        <v>20</v>
      </c>
    </row>
    <row r="9" spans="1:4" ht="12.75">
      <c r="A9" s="4" t="s">
        <v>180</v>
      </c>
      <c r="B9" s="4">
        <v>31</v>
      </c>
      <c r="C9" s="4">
        <v>22</v>
      </c>
      <c r="D9" s="4">
        <f t="shared" si="0"/>
        <v>53</v>
      </c>
    </row>
    <row r="10" spans="1:4" ht="12.75">
      <c r="A10" s="4" t="s">
        <v>181</v>
      </c>
      <c r="B10" s="4">
        <v>108</v>
      </c>
      <c r="C10" s="4">
        <v>57</v>
      </c>
      <c r="D10" s="4">
        <f t="shared" si="0"/>
        <v>165</v>
      </c>
    </row>
    <row r="11" spans="1:4" ht="12.75">
      <c r="A11" s="4" t="s">
        <v>182</v>
      </c>
      <c r="B11" s="4">
        <v>772</v>
      </c>
      <c r="C11" s="4">
        <v>359</v>
      </c>
      <c r="D11" s="4">
        <f t="shared" si="0"/>
        <v>1131</v>
      </c>
    </row>
    <row r="12" spans="1:4" ht="12.75">
      <c r="A12" s="4" t="s">
        <v>183</v>
      </c>
      <c r="B12" s="4">
        <v>26</v>
      </c>
      <c r="C12" s="4">
        <v>7</v>
      </c>
      <c r="D12" s="4">
        <f t="shared" si="0"/>
        <v>33</v>
      </c>
    </row>
    <row r="13" spans="1:4" ht="12.75">
      <c r="A13" s="4" t="s">
        <v>184</v>
      </c>
      <c r="B13" s="4">
        <v>29</v>
      </c>
      <c r="C13" s="4">
        <v>4</v>
      </c>
      <c r="D13" s="4">
        <f t="shared" si="0"/>
        <v>33</v>
      </c>
    </row>
    <row r="14" spans="1:4" ht="12.75">
      <c r="A14" s="4" t="s">
        <v>185</v>
      </c>
      <c r="B14" s="4">
        <v>33</v>
      </c>
      <c r="C14" s="4">
        <v>7</v>
      </c>
      <c r="D14" s="4">
        <f t="shared" si="0"/>
        <v>40</v>
      </c>
    </row>
    <row r="15" spans="1:4" ht="12.75">
      <c r="A15" s="4" t="s">
        <v>186</v>
      </c>
      <c r="B15" s="4">
        <v>35</v>
      </c>
      <c r="C15" s="4">
        <v>21</v>
      </c>
      <c r="D15" s="4">
        <f t="shared" si="0"/>
        <v>56</v>
      </c>
    </row>
    <row r="16" spans="1:4" ht="12.75">
      <c r="A16" s="4" t="s">
        <v>187</v>
      </c>
      <c r="B16" s="4">
        <v>51</v>
      </c>
      <c r="C16" s="4">
        <v>19</v>
      </c>
      <c r="D16" s="4">
        <f t="shared" si="0"/>
        <v>70</v>
      </c>
    </row>
    <row r="17" spans="1:4" ht="12.75">
      <c r="A17" s="4" t="s">
        <v>188</v>
      </c>
      <c r="B17" s="4">
        <v>230</v>
      </c>
      <c r="C17" s="4">
        <v>66</v>
      </c>
      <c r="D17" s="4">
        <f t="shared" si="0"/>
        <v>296</v>
      </c>
    </row>
    <row r="18" spans="1:4" ht="12.75">
      <c r="A18" s="4" t="s">
        <v>189</v>
      </c>
      <c r="B18" s="4">
        <v>30</v>
      </c>
      <c r="C18" s="4">
        <v>4</v>
      </c>
      <c r="D18" s="4">
        <f t="shared" si="0"/>
        <v>34</v>
      </c>
    </row>
    <row r="19" spans="1:4" ht="12.75">
      <c r="A19" s="4" t="s">
        <v>190</v>
      </c>
      <c r="B19" s="4">
        <v>181</v>
      </c>
      <c r="C19" s="4">
        <v>60</v>
      </c>
      <c r="D19" s="4">
        <f t="shared" si="0"/>
        <v>241</v>
      </c>
    </row>
    <row r="20" spans="1:4" ht="12.75">
      <c r="A20" s="4" t="s">
        <v>191</v>
      </c>
      <c r="B20" s="4">
        <v>23</v>
      </c>
      <c r="C20" s="4">
        <v>9</v>
      </c>
      <c r="D20" s="4">
        <f t="shared" si="0"/>
        <v>32</v>
      </c>
    </row>
    <row r="21" spans="1:4" ht="12.75">
      <c r="A21" s="4" t="s">
        <v>192</v>
      </c>
      <c r="B21" s="4">
        <v>37</v>
      </c>
      <c r="C21" s="4">
        <v>11</v>
      </c>
      <c r="D21" s="4">
        <f t="shared" si="0"/>
        <v>48</v>
      </c>
    </row>
    <row r="22" spans="1:4" ht="12.75">
      <c r="A22" s="4" t="s">
        <v>193</v>
      </c>
      <c r="B22" s="4">
        <v>37</v>
      </c>
      <c r="C22" s="4">
        <v>17</v>
      </c>
      <c r="D22" s="4">
        <f t="shared" si="0"/>
        <v>54</v>
      </c>
    </row>
    <row r="23" spans="1:4" ht="12.75">
      <c r="A23" s="4" t="s">
        <v>194</v>
      </c>
      <c r="B23" s="4">
        <v>293</v>
      </c>
      <c r="C23" s="4">
        <v>183</v>
      </c>
      <c r="D23" s="4">
        <f t="shared" si="0"/>
        <v>476</v>
      </c>
    </row>
    <row r="24" spans="1:4" ht="12.75">
      <c r="A24" s="4" t="s">
        <v>195</v>
      </c>
      <c r="B24" s="4">
        <v>21</v>
      </c>
      <c r="C24" s="4">
        <v>5</v>
      </c>
      <c r="D24" s="4">
        <f t="shared" si="0"/>
        <v>26</v>
      </c>
    </row>
    <row r="25" spans="1:4" ht="12.75">
      <c r="A25" s="4" t="s">
        <v>196</v>
      </c>
      <c r="B25" s="4">
        <v>22</v>
      </c>
      <c r="C25" s="4">
        <v>17</v>
      </c>
      <c r="D25" s="4">
        <f t="shared" si="0"/>
        <v>39</v>
      </c>
    </row>
    <row r="26" spans="1:4" ht="12.75">
      <c r="A26" s="4" t="s">
        <v>197</v>
      </c>
      <c r="B26" s="4">
        <v>23</v>
      </c>
      <c r="C26" s="4">
        <v>4</v>
      </c>
      <c r="D26" s="4">
        <f t="shared" si="0"/>
        <v>27</v>
      </c>
    </row>
    <row r="27" spans="1:4" ht="12.75">
      <c r="A27" s="4" t="s">
        <v>198</v>
      </c>
      <c r="B27" s="4">
        <v>208</v>
      </c>
      <c r="C27" s="4">
        <v>64</v>
      </c>
      <c r="D27" s="4">
        <f t="shared" si="0"/>
        <v>272</v>
      </c>
    </row>
    <row r="28" spans="1:4" ht="12.75">
      <c r="A28" s="4" t="s">
        <v>199</v>
      </c>
      <c r="B28" s="4">
        <v>150</v>
      </c>
      <c r="C28" s="4">
        <v>64</v>
      </c>
      <c r="D28" s="4">
        <f t="shared" si="0"/>
        <v>214</v>
      </c>
    </row>
    <row r="29" spans="1:4" ht="12.75">
      <c r="A29" s="4" t="s">
        <v>200</v>
      </c>
      <c r="B29" s="4">
        <v>33</v>
      </c>
      <c r="C29" s="4">
        <v>12</v>
      </c>
      <c r="D29" s="4">
        <f t="shared" si="0"/>
        <v>45</v>
      </c>
    </row>
    <row r="30" spans="1:4" ht="12.75">
      <c r="A30" s="4" t="s">
        <v>201</v>
      </c>
      <c r="B30" s="4">
        <v>27</v>
      </c>
      <c r="C30" s="4">
        <v>8</v>
      </c>
      <c r="D30" s="4">
        <f t="shared" si="0"/>
        <v>35</v>
      </c>
    </row>
    <row r="31" spans="1:4" ht="12.75">
      <c r="A31" s="4" t="s">
        <v>202</v>
      </c>
      <c r="B31" s="4">
        <v>29</v>
      </c>
      <c r="C31" s="4">
        <v>6</v>
      </c>
      <c r="D31" s="4">
        <f t="shared" si="0"/>
        <v>35</v>
      </c>
    </row>
    <row r="32" spans="1:4" ht="12.75">
      <c r="A32" s="4" t="s">
        <v>203</v>
      </c>
      <c r="B32" s="4">
        <v>10</v>
      </c>
      <c r="C32" s="4">
        <v>3</v>
      </c>
      <c r="D32" s="4">
        <f t="shared" si="0"/>
        <v>13</v>
      </c>
    </row>
    <row r="33" spans="1:4" ht="12.75">
      <c r="A33" s="4" t="s">
        <v>204</v>
      </c>
      <c r="B33" s="4">
        <v>31</v>
      </c>
      <c r="C33" s="4">
        <v>4</v>
      </c>
      <c r="D33" s="4">
        <f t="shared" si="0"/>
        <v>35</v>
      </c>
    </row>
    <row r="34" spans="1:4" ht="12.75">
      <c r="A34" s="4" t="s">
        <v>205</v>
      </c>
      <c r="B34" s="4">
        <v>34</v>
      </c>
      <c r="C34" s="4">
        <v>32</v>
      </c>
      <c r="D34" s="4">
        <f t="shared" si="0"/>
        <v>66</v>
      </c>
    </row>
    <row r="35" spans="1:4" ht="12.75">
      <c r="A35" s="4" t="s">
        <v>206</v>
      </c>
      <c r="B35" s="4">
        <v>74</v>
      </c>
      <c r="C35" s="4">
        <v>20</v>
      </c>
      <c r="D35" s="4">
        <f t="shared" si="0"/>
        <v>94</v>
      </c>
    </row>
    <row r="36" spans="1:4" ht="12.75">
      <c r="A36" s="4" t="s">
        <v>207</v>
      </c>
      <c r="B36" s="4">
        <v>127</v>
      </c>
      <c r="C36" s="4">
        <v>33</v>
      </c>
      <c r="D36" s="4">
        <f aca="true" t="shared" si="1" ref="D36:D56">SUM(B36:C36)</f>
        <v>160</v>
      </c>
    </row>
    <row r="37" spans="1:4" ht="12.75">
      <c r="A37" s="4" t="s">
        <v>208</v>
      </c>
      <c r="B37" s="4">
        <v>52</v>
      </c>
      <c r="C37" s="4">
        <v>12</v>
      </c>
      <c r="D37" s="4">
        <f t="shared" si="1"/>
        <v>64</v>
      </c>
    </row>
    <row r="38" spans="1:4" ht="12.75">
      <c r="A38" s="4" t="s">
        <v>209</v>
      </c>
      <c r="B38" s="4">
        <v>16</v>
      </c>
      <c r="C38" s="4">
        <v>5</v>
      </c>
      <c r="D38" s="4">
        <f t="shared" si="1"/>
        <v>21</v>
      </c>
    </row>
    <row r="39" spans="1:4" ht="12.75">
      <c r="A39" s="4" t="s">
        <v>210</v>
      </c>
      <c r="B39" s="4">
        <v>23</v>
      </c>
      <c r="C39" s="4">
        <v>5</v>
      </c>
      <c r="D39" s="4">
        <f t="shared" si="1"/>
        <v>28</v>
      </c>
    </row>
    <row r="40" spans="1:4" ht="12.75">
      <c r="A40" s="4" t="s">
        <v>211</v>
      </c>
      <c r="B40" s="4">
        <v>32</v>
      </c>
      <c r="C40" s="4">
        <v>9</v>
      </c>
      <c r="D40" s="4">
        <f t="shared" si="1"/>
        <v>41</v>
      </c>
    </row>
    <row r="41" spans="1:4" ht="12.75">
      <c r="A41" s="4" t="s">
        <v>212</v>
      </c>
      <c r="B41" s="4">
        <v>5</v>
      </c>
      <c r="C41" s="4">
        <v>4</v>
      </c>
      <c r="D41" s="4">
        <f t="shared" si="1"/>
        <v>9</v>
      </c>
    </row>
    <row r="42" spans="1:4" ht="12.75">
      <c r="A42" s="4" t="s">
        <v>213</v>
      </c>
      <c r="B42" s="4">
        <v>131</v>
      </c>
      <c r="C42" s="4">
        <v>51</v>
      </c>
      <c r="D42" s="4">
        <f t="shared" si="1"/>
        <v>182</v>
      </c>
    </row>
    <row r="43" spans="1:4" ht="12.75">
      <c r="A43" s="4" t="s">
        <v>66</v>
      </c>
      <c r="B43" s="4">
        <v>271</v>
      </c>
      <c r="C43" s="4">
        <v>129</v>
      </c>
      <c r="D43" s="4">
        <f t="shared" si="1"/>
        <v>400</v>
      </c>
    </row>
    <row r="44" spans="1:4" ht="12.75">
      <c r="A44" s="4" t="s">
        <v>214</v>
      </c>
      <c r="B44" s="4">
        <v>25</v>
      </c>
      <c r="C44" s="4">
        <v>6</v>
      </c>
      <c r="D44" s="4">
        <f t="shared" si="1"/>
        <v>31</v>
      </c>
    </row>
    <row r="45" spans="1:4" ht="12.75">
      <c r="A45" s="4" t="s">
        <v>215</v>
      </c>
      <c r="B45" s="4">
        <v>82</v>
      </c>
      <c r="C45" s="4">
        <v>62</v>
      </c>
      <c r="D45" s="4">
        <f t="shared" si="1"/>
        <v>144</v>
      </c>
    </row>
    <row r="46" spans="1:4" ht="12.75">
      <c r="A46" s="4" t="s">
        <v>216</v>
      </c>
      <c r="B46" s="4">
        <v>14</v>
      </c>
      <c r="C46" s="4">
        <v>3</v>
      </c>
      <c r="D46" s="4">
        <f t="shared" si="1"/>
        <v>17</v>
      </c>
    </row>
    <row r="47" spans="1:4" ht="12.75">
      <c r="A47" s="4" t="s">
        <v>217</v>
      </c>
      <c r="B47" s="4">
        <v>51</v>
      </c>
      <c r="C47" s="4">
        <v>19</v>
      </c>
      <c r="D47" s="4">
        <f t="shared" si="1"/>
        <v>70</v>
      </c>
    </row>
    <row r="48" spans="1:4" ht="12.75">
      <c r="A48" s="4" t="s">
        <v>218</v>
      </c>
      <c r="B48" s="4">
        <v>47</v>
      </c>
      <c r="C48" s="4">
        <v>10</v>
      </c>
      <c r="D48" s="4">
        <f t="shared" si="1"/>
        <v>57</v>
      </c>
    </row>
    <row r="49" spans="1:4" ht="12.75">
      <c r="A49" s="4" t="s">
        <v>219</v>
      </c>
      <c r="B49" s="4">
        <v>76</v>
      </c>
      <c r="C49" s="4">
        <v>30</v>
      </c>
      <c r="D49" s="4">
        <f t="shared" si="1"/>
        <v>106</v>
      </c>
    </row>
    <row r="50" spans="1:4" ht="12.75">
      <c r="A50" s="4" t="s">
        <v>220</v>
      </c>
      <c r="B50" s="4">
        <v>138</v>
      </c>
      <c r="C50" s="4">
        <v>55</v>
      </c>
      <c r="D50" s="4">
        <f t="shared" si="1"/>
        <v>193</v>
      </c>
    </row>
    <row r="51" spans="1:4" ht="12.75">
      <c r="A51" s="4" t="s">
        <v>221</v>
      </c>
      <c r="B51" s="4">
        <v>90</v>
      </c>
      <c r="C51" s="4">
        <v>39</v>
      </c>
      <c r="D51" s="4">
        <f t="shared" si="1"/>
        <v>129</v>
      </c>
    </row>
    <row r="52" spans="1:4" ht="12.75">
      <c r="A52" s="4" t="s">
        <v>222</v>
      </c>
      <c r="B52" s="4">
        <v>23</v>
      </c>
      <c r="C52" s="4">
        <v>6</v>
      </c>
      <c r="D52" s="4">
        <f t="shared" si="1"/>
        <v>29</v>
      </c>
    </row>
    <row r="53" spans="1:4" ht="12.75">
      <c r="A53" s="4" t="s">
        <v>223</v>
      </c>
      <c r="B53" s="4">
        <v>28</v>
      </c>
      <c r="C53" s="4">
        <v>6</v>
      </c>
      <c r="D53" s="4">
        <f t="shared" si="1"/>
        <v>34</v>
      </c>
    </row>
    <row r="54" spans="1:4" ht="12.75">
      <c r="A54" s="4" t="s">
        <v>224</v>
      </c>
      <c r="B54" s="4">
        <v>40</v>
      </c>
      <c r="C54" s="4">
        <v>34</v>
      </c>
      <c r="D54" s="4">
        <f t="shared" si="1"/>
        <v>74</v>
      </c>
    </row>
    <row r="55" spans="1:4" ht="12.75">
      <c r="A55" s="4" t="s">
        <v>225</v>
      </c>
      <c r="B55" s="4">
        <v>38</v>
      </c>
      <c r="C55" s="4">
        <v>10</v>
      </c>
      <c r="D55" s="4">
        <f t="shared" si="1"/>
        <v>48</v>
      </c>
    </row>
    <row r="56" spans="1:5" ht="12.75">
      <c r="A56" s="4" t="s">
        <v>226</v>
      </c>
      <c r="B56" s="4">
        <v>21</v>
      </c>
      <c r="C56" s="4">
        <v>6</v>
      </c>
      <c r="D56" s="4">
        <f t="shared" si="1"/>
        <v>27</v>
      </c>
      <c r="E56" s="12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2.xml><?xml version="1.0" encoding="utf-8"?>
<worksheet xmlns="http://schemas.openxmlformats.org/spreadsheetml/2006/main" xmlns:r="http://schemas.openxmlformats.org/officeDocument/2006/relationships">
  <dimension ref="A1:E56"/>
  <sheetViews>
    <sheetView zoomScaleSheetLayoutView="100" workbookViewId="0" topLeftCell="A11">
      <selection activeCell="C23" sqref="C23"/>
    </sheetView>
  </sheetViews>
  <sheetFormatPr defaultColWidth="9.140625" defaultRowHeight="12.75"/>
  <cols>
    <col min="1" max="1" width="21.28125" style="0" customWidth="1"/>
    <col min="2" max="4" width="12.8515625" style="0" customWidth="1"/>
  </cols>
  <sheetData>
    <row r="1" spans="1:4" ht="12.75">
      <c r="A1" s="127" t="s">
        <v>445</v>
      </c>
      <c r="B1" s="4"/>
      <c r="C1" s="4"/>
      <c r="D1" s="4"/>
    </row>
    <row r="2" spans="1:4" ht="12.75">
      <c r="A2" s="4"/>
      <c r="B2" s="4"/>
      <c r="C2" s="4"/>
      <c r="D2" s="4"/>
    </row>
    <row r="3" spans="1:4" ht="12.75">
      <c r="A3" s="80" t="s">
        <v>122</v>
      </c>
      <c r="B3" s="81" t="s">
        <v>5</v>
      </c>
      <c r="C3" s="81" t="s">
        <v>6</v>
      </c>
      <c r="D3" s="55" t="s">
        <v>1</v>
      </c>
    </row>
    <row r="4" spans="1:4" ht="12.75">
      <c r="A4" s="4" t="s">
        <v>227</v>
      </c>
      <c r="B4" s="4">
        <v>44</v>
      </c>
      <c r="C4" s="4">
        <v>18</v>
      </c>
      <c r="D4" s="4">
        <f aca="true" t="shared" si="0" ref="D4:D35">SUM(B4:C4)</f>
        <v>62</v>
      </c>
    </row>
    <row r="5" spans="1:4" ht="12.75">
      <c r="A5" s="4" t="s">
        <v>228</v>
      </c>
      <c r="B5" s="4">
        <v>134</v>
      </c>
      <c r="C5" s="4">
        <v>60</v>
      </c>
      <c r="D5" s="4">
        <f t="shared" si="0"/>
        <v>194</v>
      </c>
    </row>
    <row r="6" spans="1:4" ht="12.75">
      <c r="A6" s="4" t="s">
        <v>229</v>
      </c>
      <c r="B6" s="4">
        <v>38</v>
      </c>
      <c r="C6" s="4">
        <v>25</v>
      </c>
      <c r="D6" s="4">
        <f t="shared" si="0"/>
        <v>63</v>
      </c>
    </row>
    <row r="7" spans="1:4" ht="12.75">
      <c r="A7" s="4" t="s">
        <v>230</v>
      </c>
      <c r="B7" s="4">
        <v>28</v>
      </c>
      <c r="C7" s="4">
        <v>11</v>
      </c>
      <c r="D7" s="4">
        <f t="shared" si="0"/>
        <v>39</v>
      </c>
    </row>
    <row r="8" spans="1:4" ht="12.75">
      <c r="A8" s="4" t="s">
        <v>231</v>
      </c>
      <c r="B8" s="4">
        <v>57</v>
      </c>
      <c r="C8" s="4">
        <v>19</v>
      </c>
      <c r="D8" s="4">
        <f t="shared" si="0"/>
        <v>76</v>
      </c>
    </row>
    <row r="9" spans="1:4" ht="12.75">
      <c r="A9" s="4" t="s">
        <v>232</v>
      </c>
      <c r="B9" s="4">
        <v>144</v>
      </c>
      <c r="C9" s="4">
        <v>31</v>
      </c>
      <c r="D9" s="4">
        <f t="shared" si="0"/>
        <v>175</v>
      </c>
    </row>
    <row r="10" spans="1:4" ht="12.75">
      <c r="A10" s="4" t="s">
        <v>233</v>
      </c>
      <c r="B10" s="4">
        <v>30</v>
      </c>
      <c r="C10" s="4">
        <v>6</v>
      </c>
      <c r="D10" s="4">
        <f t="shared" si="0"/>
        <v>36</v>
      </c>
    </row>
    <row r="11" spans="1:4" ht="12.75">
      <c r="A11" s="4" t="s">
        <v>234</v>
      </c>
      <c r="B11" s="4">
        <v>57</v>
      </c>
      <c r="C11" s="4">
        <v>13</v>
      </c>
      <c r="D11" s="4">
        <f t="shared" si="0"/>
        <v>70</v>
      </c>
    </row>
    <row r="12" spans="1:4" ht="12.75">
      <c r="A12" s="4" t="s">
        <v>235</v>
      </c>
      <c r="B12" s="4">
        <v>41</v>
      </c>
      <c r="C12" s="4">
        <v>17</v>
      </c>
      <c r="D12" s="4">
        <f t="shared" si="0"/>
        <v>58</v>
      </c>
    </row>
    <row r="13" spans="1:4" ht="12.75">
      <c r="A13" s="4" t="s">
        <v>236</v>
      </c>
      <c r="B13" s="4">
        <v>72</v>
      </c>
      <c r="C13" s="4">
        <v>16</v>
      </c>
      <c r="D13" s="4">
        <f t="shared" si="0"/>
        <v>88</v>
      </c>
    </row>
    <row r="14" spans="1:4" ht="12.75">
      <c r="A14" s="4" t="s">
        <v>237</v>
      </c>
      <c r="B14" s="4">
        <v>53</v>
      </c>
      <c r="C14" s="4">
        <v>25</v>
      </c>
      <c r="D14" s="4">
        <f t="shared" si="0"/>
        <v>78</v>
      </c>
    </row>
    <row r="15" spans="1:4" ht="12.75">
      <c r="A15" s="4" t="s">
        <v>238</v>
      </c>
      <c r="B15" s="4">
        <v>79</v>
      </c>
      <c r="C15" s="4">
        <v>27</v>
      </c>
      <c r="D15" s="4">
        <f t="shared" si="0"/>
        <v>106</v>
      </c>
    </row>
    <row r="16" spans="1:4" ht="12.75">
      <c r="A16" s="4" t="s">
        <v>239</v>
      </c>
      <c r="B16" s="4">
        <v>21</v>
      </c>
      <c r="C16" s="4">
        <v>6</v>
      </c>
      <c r="D16" s="4">
        <f t="shared" si="0"/>
        <v>27</v>
      </c>
    </row>
    <row r="17" spans="1:4" ht="12.75">
      <c r="A17" s="4" t="s">
        <v>240</v>
      </c>
      <c r="B17" s="4">
        <v>17</v>
      </c>
      <c r="C17" s="4">
        <v>4</v>
      </c>
      <c r="D17" s="4">
        <f t="shared" si="0"/>
        <v>21</v>
      </c>
    </row>
    <row r="18" spans="1:4" ht="12.75">
      <c r="A18" s="4" t="s">
        <v>241</v>
      </c>
      <c r="B18" s="4">
        <v>61</v>
      </c>
      <c r="C18" s="4">
        <v>9</v>
      </c>
      <c r="D18" s="4">
        <f t="shared" si="0"/>
        <v>70</v>
      </c>
    </row>
    <row r="19" spans="1:4" ht="12.75">
      <c r="A19" s="4" t="s">
        <v>242</v>
      </c>
      <c r="B19" s="4">
        <v>70</v>
      </c>
      <c r="C19" s="4">
        <v>15</v>
      </c>
      <c r="D19" s="4">
        <f t="shared" si="0"/>
        <v>85</v>
      </c>
    </row>
    <row r="20" spans="1:4" ht="12.75">
      <c r="A20" s="4" t="s">
        <v>243</v>
      </c>
      <c r="B20" s="4">
        <v>6</v>
      </c>
      <c r="C20" s="4">
        <v>10</v>
      </c>
      <c r="D20" s="4">
        <f t="shared" si="0"/>
        <v>16</v>
      </c>
    </row>
    <row r="21" spans="1:4" ht="12.75">
      <c r="A21" s="4" t="s">
        <v>244</v>
      </c>
      <c r="B21" s="4">
        <v>45</v>
      </c>
      <c r="C21" s="4">
        <v>15</v>
      </c>
      <c r="D21" s="4">
        <f t="shared" si="0"/>
        <v>60</v>
      </c>
    </row>
    <row r="22" spans="1:4" ht="12.75">
      <c r="A22" s="4" t="s">
        <v>245</v>
      </c>
      <c r="B22" s="4">
        <v>74</v>
      </c>
      <c r="C22" s="4">
        <v>41</v>
      </c>
      <c r="D22" s="4">
        <f t="shared" si="0"/>
        <v>115</v>
      </c>
    </row>
    <row r="23" spans="1:4" ht="12.75">
      <c r="A23" s="4" t="s">
        <v>246</v>
      </c>
      <c r="B23" s="4">
        <v>29</v>
      </c>
      <c r="C23" s="4">
        <v>6</v>
      </c>
      <c r="D23" s="4">
        <f t="shared" si="0"/>
        <v>35</v>
      </c>
    </row>
    <row r="24" spans="1:4" ht="12.75">
      <c r="A24" s="4" t="s">
        <v>247</v>
      </c>
      <c r="B24" s="4">
        <v>47</v>
      </c>
      <c r="C24" s="4">
        <v>14</v>
      </c>
      <c r="D24" s="4">
        <f t="shared" si="0"/>
        <v>61</v>
      </c>
    </row>
    <row r="25" spans="1:4" ht="12.75">
      <c r="A25" s="4" t="s">
        <v>248</v>
      </c>
      <c r="B25" s="4">
        <v>285</v>
      </c>
      <c r="C25" s="4">
        <v>119</v>
      </c>
      <c r="D25" s="4">
        <f t="shared" si="0"/>
        <v>404</v>
      </c>
    </row>
    <row r="26" spans="1:4" ht="12.75">
      <c r="A26" s="4" t="s">
        <v>249</v>
      </c>
      <c r="B26" s="4">
        <v>39</v>
      </c>
      <c r="C26" s="4">
        <v>21</v>
      </c>
      <c r="D26" s="4">
        <f t="shared" si="0"/>
        <v>60</v>
      </c>
    </row>
    <row r="27" spans="1:4" ht="12.75">
      <c r="A27" s="4" t="s">
        <v>250</v>
      </c>
      <c r="B27" s="4">
        <v>51</v>
      </c>
      <c r="C27" s="4">
        <v>20</v>
      </c>
      <c r="D27" s="4">
        <f t="shared" si="0"/>
        <v>71</v>
      </c>
    </row>
    <row r="28" spans="1:4" ht="12.75">
      <c r="A28" s="4" t="s">
        <v>251</v>
      </c>
      <c r="B28" s="4">
        <v>25</v>
      </c>
      <c r="C28" s="4">
        <v>7</v>
      </c>
      <c r="D28" s="4">
        <f t="shared" si="0"/>
        <v>32</v>
      </c>
    </row>
    <row r="29" spans="1:4" ht="12.75">
      <c r="A29" s="4" t="s">
        <v>252</v>
      </c>
      <c r="B29" s="4">
        <v>18</v>
      </c>
      <c r="C29" s="4">
        <v>1</v>
      </c>
      <c r="D29" s="4">
        <f t="shared" si="0"/>
        <v>19</v>
      </c>
    </row>
    <row r="30" spans="1:4" ht="12.75">
      <c r="A30" s="4" t="s">
        <v>253</v>
      </c>
      <c r="B30" s="4">
        <v>52</v>
      </c>
      <c r="C30" s="4">
        <v>25</v>
      </c>
      <c r="D30" s="4">
        <f t="shared" si="0"/>
        <v>77</v>
      </c>
    </row>
    <row r="31" spans="1:4" ht="12.75">
      <c r="A31" s="4" t="s">
        <v>254</v>
      </c>
      <c r="B31" s="4">
        <v>153</v>
      </c>
      <c r="C31" s="4">
        <v>60</v>
      </c>
      <c r="D31" s="4">
        <f t="shared" si="0"/>
        <v>213</v>
      </c>
    </row>
    <row r="32" spans="1:4" ht="12.75">
      <c r="A32" s="4" t="s">
        <v>255</v>
      </c>
      <c r="B32" s="4">
        <v>104</v>
      </c>
      <c r="C32" s="4">
        <v>46</v>
      </c>
      <c r="D32" s="4">
        <f t="shared" si="0"/>
        <v>150</v>
      </c>
    </row>
    <row r="33" spans="1:4" ht="12.75">
      <c r="A33" s="4" t="s">
        <v>256</v>
      </c>
      <c r="B33" s="4">
        <v>24</v>
      </c>
      <c r="C33" s="4">
        <v>9</v>
      </c>
      <c r="D33" s="4">
        <f t="shared" si="0"/>
        <v>33</v>
      </c>
    </row>
    <row r="34" spans="1:4" ht="12.75">
      <c r="A34" s="4" t="s">
        <v>257</v>
      </c>
      <c r="B34" s="4">
        <v>34</v>
      </c>
      <c r="C34" s="4">
        <v>16</v>
      </c>
      <c r="D34" s="4">
        <f t="shared" si="0"/>
        <v>50</v>
      </c>
    </row>
    <row r="35" spans="1:4" ht="12.75">
      <c r="A35" s="4" t="s">
        <v>258</v>
      </c>
      <c r="B35" s="4">
        <v>600</v>
      </c>
      <c r="C35" s="4">
        <v>316</v>
      </c>
      <c r="D35" s="4">
        <f t="shared" si="0"/>
        <v>916</v>
      </c>
    </row>
    <row r="36" spans="1:4" ht="12.75">
      <c r="A36" s="4" t="s">
        <v>259</v>
      </c>
      <c r="B36" s="4">
        <v>18</v>
      </c>
      <c r="C36" s="4">
        <v>10</v>
      </c>
      <c r="D36" s="4">
        <f aca="true" t="shared" si="1" ref="D36:D56">SUM(B36:C36)</f>
        <v>28</v>
      </c>
    </row>
    <row r="37" spans="1:4" ht="12.75">
      <c r="A37" s="4" t="s">
        <v>260</v>
      </c>
      <c r="B37" s="4">
        <v>8</v>
      </c>
      <c r="C37" s="4">
        <v>1</v>
      </c>
      <c r="D37" s="4">
        <f t="shared" si="1"/>
        <v>9</v>
      </c>
    </row>
    <row r="38" spans="1:4" ht="12.75">
      <c r="A38" s="4" t="s">
        <v>261</v>
      </c>
      <c r="B38" s="4">
        <v>57</v>
      </c>
      <c r="C38" s="4">
        <v>21</v>
      </c>
      <c r="D38" s="4">
        <f t="shared" si="1"/>
        <v>78</v>
      </c>
    </row>
    <row r="39" spans="1:4" ht="12.75">
      <c r="A39" s="4" t="s">
        <v>262</v>
      </c>
      <c r="B39" s="4">
        <v>108</v>
      </c>
      <c r="C39" s="4">
        <v>26</v>
      </c>
      <c r="D39" s="4">
        <f t="shared" si="1"/>
        <v>134</v>
      </c>
    </row>
    <row r="40" spans="1:4" ht="12.75">
      <c r="A40" s="4" t="s">
        <v>263</v>
      </c>
      <c r="B40" s="4">
        <v>23</v>
      </c>
      <c r="C40" s="4">
        <v>15</v>
      </c>
      <c r="D40" s="4">
        <f t="shared" si="1"/>
        <v>38</v>
      </c>
    </row>
    <row r="41" spans="1:4" ht="12.75">
      <c r="A41" s="4" t="s">
        <v>264</v>
      </c>
      <c r="B41" s="4">
        <v>22</v>
      </c>
      <c r="C41" s="4">
        <v>10</v>
      </c>
      <c r="D41" s="4">
        <f t="shared" si="1"/>
        <v>32</v>
      </c>
    </row>
    <row r="42" spans="1:4" ht="12.75">
      <c r="A42" s="4" t="s">
        <v>265</v>
      </c>
      <c r="B42" s="4">
        <v>64</v>
      </c>
      <c r="C42" s="4">
        <v>15</v>
      </c>
      <c r="D42" s="4">
        <f t="shared" si="1"/>
        <v>79</v>
      </c>
    </row>
    <row r="43" spans="1:4" ht="12.75">
      <c r="A43" s="4" t="s">
        <v>266</v>
      </c>
      <c r="B43" s="4">
        <v>46</v>
      </c>
      <c r="C43" s="4">
        <v>20</v>
      </c>
      <c r="D43" s="4">
        <f t="shared" si="1"/>
        <v>66</v>
      </c>
    </row>
    <row r="44" spans="1:4" ht="12.75">
      <c r="A44" s="4" t="s">
        <v>267</v>
      </c>
      <c r="B44" s="4">
        <v>127</v>
      </c>
      <c r="C44" s="4">
        <v>64</v>
      </c>
      <c r="D44" s="4">
        <f t="shared" si="1"/>
        <v>191</v>
      </c>
    </row>
    <row r="45" spans="1:4" ht="12.75">
      <c r="A45" s="4" t="s">
        <v>268</v>
      </c>
      <c r="B45" s="4">
        <v>22</v>
      </c>
      <c r="C45" s="62" t="s">
        <v>22</v>
      </c>
      <c r="D45" s="4">
        <f t="shared" si="1"/>
        <v>22</v>
      </c>
    </row>
    <row r="46" spans="1:4" ht="12.75">
      <c r="A46" s="4" t="s">
        <v>269</v>
      </c>
      <c r="B46" s="4">
        <v>28</v>
      </c>
      <c r="C46" s="4">
        <v>1</v>
      </c>
      <c r="D46" s="4">
        <f t="shared" si="1"/>
        <v>29</v>
      </c>
    </row>
    <row r="47" spans="1:4" ht="12.75">
      <c r="A47" s="4" t="s">
        <v>270</v>
      </c>
      <c r="B47" s="4">
        <v>10</v>
      </c>
      <c r="C47" s="4">
        <v>3</v>
      </c>
      <c r="D47" s="4">
        <f t="shared" si="1"/>
        <v>13</v>
      </c>
    </row>
    <row r="48" spans="1:4" ht="12.75">
      <c r="A48" s="4" t="s">
        <v>271</v>
      </c>
      <c r="B48" s="4">
        <v>117</v>
      </c>
      <c r="C48" s="4">
        <v>43</v>
      </c>
      <c r="D48" s="4">
        <f t="shared" si="1"/>
        <v>160</v>
      </c>
    </row>
    <row r="49" spans="1:4" ht="12.75">
      <c r="A49" s="4" t="s">
        <v>272</v>
      </c>
      <c r="B49" s="4">
        <v>35</v>
      </c>
      <c r="C49" s="4">
        <v>4</v>
      </c>
      <c r="D49" s="4">
        <f t="shared" si="1"/>
        <v>39</v>
      </c>
    </row>
    <row r="50" spans="1:4" ht="12.75">
      <c r="A50" s="4" t="s">
        <v>273</v>
      </c>
      <c r="B50" s="4">
        <v>30</v>
      </c>
      <c r="C50" s="4">
        <v>14</v>
      </c>
      <c r="D50" s="4">
        <f t="shared" si="1"/>
        <v>44</v>
      </c>
    </row>
    <row r="51" spans="1:4" ht="12.75">
      <c r="A51" s="4" t="s">
        <v>274</v>
      </c>
      <c r="B51" s="4">
        <v>133</v>
      </c>
      <c r="C51" s="4">
        <v>40</v>
      </c>
      <c r="D51" s="4">
        <f t="shared" si="1"/>
        <v>173</v>
      </c>
    </row>
    <row r="52" spans="1:4" ht="12.75">
      <c r="A52" s="4" t="s">
        <v>275</v>
      </c>
      <c r="B52" s="4">
        <v>20</v>
      </c>
      <c r="C52" s="4">
        <v>6</v>
      </c>
      <c r="D52" s="4">
        <f t="shared" si="1"/>
        <v>26</v>
      </c>
    </row>
    <row r="53" spans="1:4" ht="12.75">
      <c r="A53" s="4" t="s">
        <v>276</v>
      </c>
      <c r="B53" s="4">
        <v>16</v>
      </c>
      <c r="C53" s="4">
        <v>7</v>
      </c>
      <c r="D53" s="4">
        <f t="shared" si="1"/>
        <v>23</v>
      </c>
    </row>
    <row r="54" spans="1:4" ht="12.75">
      <c r="A54" s="4" t="s">
        <v>277</v>
      </c>
      <c r="B54" s="4">
        <v>65</v>
      </c>
      <c r="C54" s="4">
        <v>20</v>
      </c>
      <c r="D54" s="4">
        <f t="shared" si="1"/>
        <v>85</v>
      </c>
    </row>
    <row r="55" spans="1:4" ht="12.75">
      <c r="A55" s="4" t="s">
        <v>278</v>
      </c>
      <c r="B55" s="4">
        <v>13</v>
      </c>
      <c r="C55" s="4">
        <v>3</v>
      </c>
      <c r="D55" s="4">
        <f t="shared" si="1"/>
        <v>16</v>
      </c>
    </row>
    <row r="56" spans="1:5" ht="12.75">
      <c r="A56" s="4" t="s">
        <v>279</v>
      </c>
      <c r="B56" s="4">
        <v>311</v>
      </c>
      <c r="C56" s="4">
        <v>144</v>
      </c>
      <c r="D56" s="4">
        <f t="shared" si="1"/>
        <v>455</v>
      </c>
      <c r="E56" s="12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3.xml><?xml version="1.0" encoding="utf-8"?>
<worksheet xmlns="http://schemas.openxmlformats.org/spreadsheetml/2006/main" xmlns:r="http://schemas.openxmlformats.org/officeDocument/2006/relationships">
  <dimension ref="A1:E56"/>
  <sheetViews>
    <sheetView zoomScaleSheetLayoutView="100" workbookViewId="0" topLeftCell="A23">
      <selection activeCell="C23" sqref="C23"/>
    </sheetView>
  </sheetViews>
  <sheetFormatPr defaultColWidth="9.140625" defaultRowHeight="12.75"/>
  <cols>
    <col min="1" max="1" width="21.28125" style="0" customWidth="1"/>
    <col min="2" max="4" width="12.8515625" style="0" customWidth="1"/>
  </cols>
  <sheetData>
    <row r="1" spans="1:4" ht="12.75">
      <c r="A1" s="127" t="s">
        <v>445</v>
      </c>
      <c r="B1" s="4"/>
      <c r="C1" s="4"/>
      <c r="D1" s="4"/>
    </row>
    <row r="2" spans="1:4" ht="12.75">
      <c r="A2" s="4"/>
      <c r="B2" s="4"/>
      <c r="C2" s="4"/>
      <c r="D2" s="4"/>
    </row>
    <row r="3" spans="1:4" ht="12.75">
      <c r="A3" s="80" t="s">
        <v>122</v>
      </c>
      <c r="B3" s="81" t="s">
        <v>5</v>
      </c>
      <c r="C3" s="81" t="s">
        <v>6</v>
      </c>
      <c r="D3" s="55" t="s">
        <v>1</v>
      </c>
    </row>
    <row r="4" spans="1:4" ht="12.75">
      <c r="A4" s="4" t="s">
        <v>280</v>
      </c>
      <c r="B4" s="4">
        <v>125</v>
      </c>
      <c r="C4" s="4">
        <v>46</v>
      </c>
      <c r="D4" s="4">
        <f aca="true" t="shared" si="0" ref="D4:D35">SUM(B4:C4)</f>
        <v>171</v>
      </c>
    </row>
    <row r="5" spans="1:4" ht="12.75">
      <c r="A5" s="4" t="s">
        <v>281</v>
      </c>
      <c r="B5" s="4">
        <v>9</v>
      </c>
      <c r="C5" s="4">
        <v>5</v>
      </c>
      <c r="D5" s="4">
        <f t="shared" si="0"/>
        <v>14</v>
      </c>
    </row>
    <row r="6" spans="1:4" ht="12.75">
      <c r="A6" s="4" t="s">
        <v>282</v>
      </c>
      <c r="B6" s="4">
        <v>55</v>
      </c>
      <c r="C6" s="4">
        <v>36</v>
      </c>
      <c r="D6" s="4">
        <f t="shared" si="0"/>
        <v>91</v>
      </c>
    </row>
    <row r="7" spans="1:4" ht="12.75">
      <c r="A7" s="4" t="s">
        <v>283</v>
      </c>
      <c r="B7" s="4">
        <v>14</v>
      </c>
      <c r="C7" s="4">
        <v>2</v>
      </c>
      <c r="D7" s="4">
        <f t="shared" si="0"/>
        <v>16</v>
      </c>
    </row>
    <row r="8" spans="1:4" ht="12.75">
      <c r="A8" s="4" t="s">
        <v>284</v>
      </c>
      <c r="B8" s="4">
        <v>90</v>
      </c>
      <c r="C8" s="4">
        <v>23</v>
      </c>
      <c r="D8" s="4">
        <f t="shared" si="0"/>
        <v>113</v>
      </c>
    </row>
    <row r="9" spans="1:4" ht="12.75">
      <c r="A9" s="4" t="s">
        <v>285</v>
      </c>
      <c r="B9" s="4">
        <v>76</v>
      </c>
      <c r="C9" s="4">
        <v>14</v>
      </c>
      <c r="D9" s="4">
        <f t="shared" si="0"/>
        <v>90</v>
      </c>
    </row>
    <row r="10" spans="1:4" ht="12.75">
      <c r="A10" s="4" t="s">
        <v>286</v>
      </c>
      <c r="B10" s="4">
        <v>66</v>
      </c>
      <c r="C10" s="4">
        <v>28</v>
      </c>
      <c r="D10" s="4">
        <f t="shared" si="0"/>
        <v>94</v>
      </c>
    </row>
    <row r="11" spans="1:4" ht="12.75">
      <c r="A11" s="4" t="s">
        <v>287</v>
      </c>
      <c r="B11" s="4">
        <v>8</v>
      </c>
      <c r="C11" s="4">
        <v>2</v>
      </c>
      <c r="D11" s="4">
        <f t="shared" si="0"/>
        <v>10</v>
      </c>
    </row>
    <row r="12" spans="1:4" ht="12.75">
      <c r="A12" s="4" t="s">
        <v>288</v>
      </c>
      <c r="B12" s="4">
        <v>23</v>
      </c>
      <c r="C12" s="4">
        <v>4</v>
      </c>
      <c r="D12" s="4">
        <f t="shared" si="0"/>
        <v>27</v>
      </c>
    </row>
    <row r="13" spans="1:4" ht="12.75">
      <c r="A13" s="4" t="s">
        <v>289</v>
      </c>
      <c r="B13" s="4">
        <v>22</v>
      </c>
      <c r="C13" s="4">
        <v>6</v>
      </c>
      <c r="D13" s="4">
        <f t="shared" si="0"/>
        <v>28</v>
      </c>
    </row>
    <row r="14" spans="1:4" ht="12.75">
      <c r="A14" s="4" t="s">
        <v>290</v>
      </c>
      <c r="B14" s="4">
        <v>30</v>
      </c>
      <c r="C14" s="4">
        <v>10</v>
      </c>
      <c r="D14" s="4">
        <f t="shared" si="0"/>
        <v>40</v>
      </c>
    </row>
    <row r="15" spans="1:4" ht="12.75">
      <c r="A15" s="4" t="s">
        <v>291</v>
      </c>
      <c r="B15" s="4">
        <v>35</v>
      </c>
      <c r="C15" s="4">
        <v>6</v>
      </c>
      <c r="D15" s="4">
        <f t="shared" si="0"/>
        <v>41</v>
      </c>
    </row>
    <row r="16" spans="1:4" ht="12.75">
      <c r="A16" s="4" t="s">
        <v>292</v>
      </c>
      <c r="B16" s="4">
        <v>41</v>
      </c>
      <c r="C16" s="4">
        <v>10</v>
      </c>
      <c r="D16" s="4">
        <f t="shared" si="0"/>
        <v>51</v>
      </c>
    </row>
    <row r="17" spans="1:4" ht="12.75">
      <c r="A17" s="4" t="s">
        <v>293</v>
      </c>
      <c r="B17" s="4">
        <v>24</v>
      </c>
      <c r="C17" s="4">
        <v>14</v>
      </c>
      <c r="D17" s="4">
        <f t="shared" si="0"/>
        <v>38</v>
      </c>
    </row>
    <row r="18" spans="1:4" ht="12.75">
      <c r="A18" s="4" t="s">
        <v>294</v>
      </c>
      <c r="B18" s="4">
        <v>15</v>
      </c>
      <c r="C18" s="4">
        <v>5</v>
      </c>
      <c r="D18" s="4">
        <f t="shared" si="0"/>
        <v>20</v>
      </c>
    </row>
    <row r="19" spans="1:4" ht="12.75">
      <c r="A19" s="4" t="s">
        <v>295</v>
      </c>
      <c r="B19" s="4">
        <v>13</v>
      </c>
      <c r="C19" s="4">
        <v>3</v>
      </c>
      <c r="D19" s="4">
        <f t="shared" si="0"/>
        <v>16</v>
      </c>
    </row>
    <row r="20" spans="1:4" ht="12.75">
      <c r="A20" s="4" t="s">
        <v>296</v>
      </c>
      <c r="B20" s="4">
        <v>40</v>
      </c>
      <c r="C20" s="4">
        <v>9</v>
      </c>
      <c r="D20" s="4">
        <f t="shared" si="0"/>
        <v>49</v>
      </c>
    </row>
    <row r="21" spans="1:4" ht="12.75">
      <c r="A21" s="4" t="s">
        <v>297</v>
      </c>
      <c r="B21" s="4">
        <v>18</v>
      </c>
      <c r="C21" s="4">
        <v>3</v>
      </c>
      <c r="D21" s="4">
        <f t="shared" si="0"/>
        <v>21</v>
      </c>
    </row>
    <row r="22" spans="1:4" ht="12.75">
      <c r="A22" s="4" t="s">
        <v>298</v>
      </c>
      <c r="B22" s="4">
        <v>83</v>
      </c>
      <c r="C22" s="4">
        <v>30</v>
      </c>
      <c r="D22" s="4">
        <f t="shared" si="0"/>
        <v>113</v>
      </c>
    </row>
    <row r="23" spans="1:4" ht="12.75">
      <c r="A23" s="4" t="s">
        <v>299</v>
      </c>
      <c r="B23" s="4">
        <v>18</v>
      </c>
      <c r="C23" s="4">
        <v>4</v>
      </c>
      <c r="D23" s="4">
        <f t="shared" si="0"/>
        <v>22</v>
      </c>
    </row>
    <row r="24" spans="1:4" ht="12.75">
      <c r="A24" s="4" t="s">
        <v>300</v>
      </c>
      <c r="B24" s="4">
        <v>20</v>
      </c>
      <c r="C24" s="4">
        <v>9</v>
      </c>
      <c r="D24" s="4">
        <f t="shared" si="0"/>
        <v>29</v>
      </c>
    </row>
    <row r="25" spans="1:4" ht="12.75">
      <c r="A25" s="4" t="s">
        <v>301</v>
      </c>
      <c r="B25" s="4">
        <v>57</v>
      </c>
      <c r="C25" s="4">
        <v>25</v>
      </c>
      <c r="D25" s="4">
        <f t="shared" si="0"/>
        <v>82</v>
      </c>
    </row>
    <row r="26" spans="1:4" ht="12.75">
      <c r="A26" s="4" t="s">
        <v>302</v>
      </c>
      <c r="B26" s="4">
        <v>34</v>
      </c>
      <c r="C26" s="4">
        <v>5</v>
      </c>
      <c r="D26" s="4">
        <f t="shared" si="0"/>
        <v>39</v>
      </c>
    </row>
    <row r="27" spans="1:4" ht="12.75">
      <c r="A27" s="4" t="s">
        <v>303</v>
      </c>
      <c r="B27" s="4">
        <v>44</v>
      </c>
      <c r="C27" s="4">
        <v>12</v>
      </c>
      <c r="D27" s="4">
        <f t="shared" si="0"/>
        <v>56</v>
      </c>
    </row>
    <row r="28" spans="1:4" ht="12.75">
      <c r="A28" s="4" t="s">
        <v>304</v>
      </c>
      <c r="B28" s="4">
        <v>33</v>
      </c>
      <c r="C28" s="4">
        <v>10</v>
      </c>
      <c r="D28" s="4">
        <f t="shared" si="0"/>
        <v>43</v>
      </c>
    </row>
    <row r="29" spans="1:4" ht="12.75">
      <c r="A29" s="4" t="s">
        <v>305</v>
      </c>
      <c r="B29" s="4">
        <v>60</v>
      </c>
      <c r="C29" s="4">
        <v>23</v>
      </c>
      <c r="D29" s="4">
        <f t="shared" si="0"/>
        <v>83</v>
      </c>
    </row>
    <row r="30" spans="1:4" ht="12.75">
      <c r="A30" s="4" t="s">
        <v>306</v>
      </c>
      <c r="B30" s="4">
        <v>119</v>
      </c>
      <c r="C30" s="4">
        <v>34</v>
      </c>
      <c r="D30" s="4">
        <f t="shared" si="0"/>
        <v>153</v>
      </c>
    </row>
    <row r="31" spans="1:4" ht="12.75">
      <c r="A31" s="4" t="s">
        <v>307</v>
      </c>
      <c r="B31" s="4">
        <v>31</v>
      </c>
      <c r="C31" s="4">
        <v>9</v>
      </c>
      <c r="D31" s="4">
        <f t="shared" si="0"/>
        <v>40</v>
      </c>
    </row>
    <row r="32" spans="1:4" ht="12.75">
      <c r="A32" s="4" t="s">
        <v>308</v>
      </c>
      <c r="B32" s="4">
        <v>36</v>
      </c>
      <c r="C32" s="4">
        <v>12</v>
      </c>
      <c r="D32" s="4">
        <f t="shared" si="0"/>
        <v>48</v>
      </c>
    </row>
    <row r="33" spans="1:4" ht="12.75">
      <c r="A33" s="4" t="s">
        <v>309</v>
      </c>
      <c r="B33" s="4">
        <v>35</v>
      </c>
      <c r="C33" s="4">
        <v>21</v>
      </c>
      <c r="D33" s="4">
        <f t="shared" si="0"/>
        <v>56</v>
      </c>
    </row>
    <row r="34" spans="1:4" ht="12.75">
      <c r="A34" s="4" t="s">
        <v>310</v>
      </c>
      <c r="B34" s="4">
        <v>177</v>
      </c>
      <c r="C34" s="4">
        <v>91</v>
      </c>
      <c r="D34" s="4">
        <f t="shared" si="0"/>
        <v>268</v>
      </c>
    </row>
    <row r="35" spans="1:4" ht="12.75">
      <c r="A35" s="4" t="s">
        <v>311</v>
      </c>
      <c r="B35" s="4">
        <v>16</v>
      </c>
      <c r="C35" s="4">
        <v>3</v>
      </c>
      <c r="D35" s="4">
        <f t="shared" si="0"/>
        <v>19</v>
      </c>
    </row>
    <row r="36" spans="1:4" ht="12.75">
      <c r="A36" s="4" t="s">
        <v>312</v>
      </c>
      <c r="B36" s="4">
        <v>35</v>
      </c>
      <c r="C36" s="4">
        <v>14</v>
      </c>
      <c r="D36" s="4">
        <f aca="true" t="shared" si="1" ref="D36:D56">SUM(B36:C36)</f>
        <v>49</v>
      </c>
    </row>
    <row r="37" spans="1:4" ht="12.75">
      <c r="A37" s="4" t="s">
        <v>313</v>
      </c>
      <c r="B37" s="4">
        <v>106</v>
      </c>
      <c r="C37" s="4">
        <v>48</v>
      </c>
      <c r="D37" s="4">
        <f t="shared" si="1"/>
        <v>154</v>
      </c>
    </row>
    <row r="38" spans="1:4" ht="12.75">
      <c r="A38" s="4" t="s">
        <v>314</v>
      </c>
      <c r="B38" s="4">
        <v>35</v>
      </c>
      <c r="C38" s="4">
        <v>6</v>
      </c>
      <c r="D38" s="4">
        <f t="shared" si="1"/>
        <v>41</v>
      </c>
    </row>
    <row r="39" spans="1:4" ht="12.75">
      <c r="A39" s="4" t="s">
        <v>315</v>
      </c>
      <c r="B39" s="4">
        <v>50</v>
      </c>
      <c r="C39" s="4">
        <v>16</v>
      </c>
      <c r="D39" s="4">
        <f t="shared" si="1"/>
        <v>66</v>
      </c>
    </row>
    <row r="40" spans="1:4" ht="12.75">
      <c r="A40" s="4" t="s">
        <v>316</v>
      </c>
      <c r="B40" s="4">
        <v>68</v>
      </c>
      <c r="C40" s="4">
        <v>22</v>
      </c>
      <c r="D40" s="4">
        <f t="shared" si="1"/>
        <v>90</v>
      </c>
    </row>
    <row r="41" spans="1:4" ht="12.75">
      <c r="A41" s="4" t="s">
        <v>317</v>
      </c>
      <c r="B41" s="4">
        <v>66</v>
      </c>
      <c r="C41" s="4">
        <v>31</v>
      </c>
      <c r="D41" s="4">
        <f t="shared" si="1"/>
        <v>97</v>
      </c>
    </row>
    <row r="42" spans="1:4" ht="12.75">
      <c r="A42" s="4" t="s">
        <v>318</v>
      </c>
      <c r="B42" s="4">
        <v>13</v>
      </c>
      <c r="C42" s="4">
        <v>1</v>
      </c>
      <c r="D42" s="4">
        <f t="shared" si="1"/>
        <v>14</v>
      </c>
    </row>
    <row r="43" spans="1:4" ht="12.75">
      <c r="A43" s="4" t="s">
        <v>319</v>
      </c>
      <c r="B43" s="4">
        <v>26</v>
      </c>
      <c r="C43" s="4">
        <v>6</v>
      </c>
      <c r="D43" s="4">
        <f t="shared" si="1"/>
        <v>32</v>
      </c>
    </row>
    <row r="44" spans="1:4" ht="12.75">
      <c r="A44" s="4" t="s">
        <v>320</v>
      </c>
      <c r="B44" s="4">
        <v>44</v>
      </c>
      <c r="C44" s="4">
        <v>8</v>
      </c>
      <c r="D44" s="4">
        <f t="shared" si="1"/>
        <v>52</v>
      </c>
    </row>
    <row r="45" spans="1:4" ht="12.75">
      <c r="A45" s="4" t="s">
        <v>321</v>
      </c>
      <c r="B45" s="4">
        <v>48</v>
      </c>
      <c r="C45" s="4">
        <v>18</v>
      </c>
      <c r="D45" s="4">
        <f t="shared" si="1"/>
        <v>66</v>
      </c>
    </row>
    <row r="46" spans="1:4" ht="12.75">
      <c r="A46" s="4" t="s">
        <v>13</v>
      </c>
      <c r="B46" s="4">
        <v>1190</v>
      </c>
      <c r="C46" s="4">
        <v>609</v>
      </c>
      <c r="D46" s="4">
        <f t="shared" si="1"/>
        <v>1799</v>
      </c>
    </row>
    <row r="47" spans="1:4" ht="12.75">
      <c r="A47" s="4" t="s">
        <v>322</v>
      </c>
      <c r="B47" s="4">
        <v>11</v>
      </c>
      <c r="C47" s="4">
        <v>1</v>
      </c>
      <c r="D47" s="4">
        <f t="shared" si="1"/>
        <v>12</v>
      </c>
    </row>
    <row r="48" spans="1:4" ht="12.75">
      <c r="A48" s="4" t="s">
        <v>323</v>
      </c>
      <c r="B48" s="4">
        <v>17</v>
      </c>
      <c r="C48" s="4">
        <v>13</v>
      </c>
      <c r="D48" s="4">
        <f t="shared" si="1"/>
        <v>30</v>
      </c>
    </row>
    <row r="49" spans="1:4" ht="12.75">
      <c r="A49" s="4" t="s">
        <v>324</v>
      </c>
      <c r="B49" s="4">
        <v>91</v>
      </c>
      <c r="C49" s="4">
        <v>16</v>
      </c>
      <c r="D49" s="4">
        <f t="shared" si="1"/>
        <v>107</v>
      </c>
    </row>
    <row r="50" spans="1:4" ht="12.75">
      <c r="A50" s="4" t="s">
        <v>325</v>
      </c>
      <c r="B50" s="4">
        <v>10</v>
      </c>
      <c r="C50" s="4">
        <v>2</v>
      </c>
      <c r="D50" s="4">
        <f t="shared" si="1"/>
        <v>12</v>
      </c>
    </row>
    <row r="51" spans="1:4" ht="12.75">
      <c r="A51" s="4" t="s">
        <v>326</v>
      </c>
      <c r="B51" s="4">
        <v>20</v>
      </c>
      <c r="C51" s="4">
        <v>7</v>
      </c>
      <c r="D51" s="4">
        <f t="shared" si="1"/>
        <v>27</v>
      </c>
    </row>
    <row r="52" spans="1:4" ht="12.75">
      <c r="A52" s="4" t="s">
        <v>327</v>
      </c>
      <c r="B52" s="4">
        <v>57</v>
      </c>
      <c r="C52" s="4">
        <v>33</v>
      </c>
      <c r="D52" s="4">
        <f t="shared" si="1"/>
        <v>90</v>
      </c>
    </row>
    <row r="53" spans="1:4" ht="12.75">
      <c r="A53" s="4" t="s">
        <v>328</v>
      </c>
      <c r="B53" s="4">
        <v>231</v>
      </c>
      <c r="C53" s="4">
        <v>91</v>
      </c>
      <c r="D53" s="4">
        <f t="shared" si="1"/>
        <v>322</v>
      </c>
    </row>
    <row r="54" spans="1:4" ht="12.75">
      <c r="A54" s="4" t="s">
        <v>329</v>
      </c>
      <c r="B54" s="4">
        <v>35</v>
      </c>
      <c r="C54" s="4">
        <v>3</v>
      </c>
      <c r="D54" s="4">
        <f t="shared" si="1"/>
        <v>38</v>
      </c>
    </row>
    <row r="55" spans="1:4" ht="12.75">
      <c r="A55" s="4" t="s">
        <v>330</v>
      </c>
      <c r="B55" s="4">
        <v>26</v>
      </c>
      <c r="C55" s="4">
        <v>23</v>
      </c>
      <c r="D55" s="4">
        <f t="shared" si="1"/>
        <v>49</v>
      </c>
    </row>
    <row r="56" spans="1:5" ht="12.75">
      <c r="A56" s="4" t="s">
        <v>331</v>
      </c>
      <c r="B56" s="4">
        <v>25</v>
      </c>
      <c r="C56" s="4">
        <v>10</v>
      </c>
      <c r="D56" s="4">
        <f t="shared" si="1"/>
        <v>35</v>
      </c>
      <c r="E56" s="12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dimension ref="A1:E56"/>
  <sheetViews>
    <sheetView zoomScaleSheetLayoutView="100" workbookViewId="0" topLeftCell="A21">
      <selection activeCell="C23" sqref="C23"/>
    </sheetView>
  </sheetViews>
  <sheetFormatPr defaultColWidth="9.140625" defaultRowHeight="12.75"/>
  <cols>
    <col min="1" max="1" width="21.28125" style="0" customWidth="1"/>
    <col min="2" max="4" width="12.8515625" style="0" customWidth="1"/>
  </cols>
  <sheetData>
    <row r="1" spans="1:4" ht="12.75">
      <c r="A1" s="127" t="s">
        <v>445</v>
      </c>
      <c r="B1" s="4"/>
      <c r="C1" s="4"/>
      <c r="D1" s="4"/>
    </row>
    <row r="2" spans="1:4" ht="12.75">
      <c r="A2" s="4"/>
      <c r="B2" s="4"/>
      <c r="C2" s="4"/>
      <c r="D2" s="4"/>
    </row>
    <row r="3" spans="1:4" ht="12.75">
      <c r="A3" s="80" t="s">
        <v>122</v>
      </c>
      <c r="B3" s="81" t="s">
        <v>5</v>
      </c>
      <c r="C3" s="81" t="s">
        <v>6</v>
      </c>
      <c r="D3" s="55" t="s">
        <v>1</v>
      </c>
    </row>
    <row r="4" spans="1:4" ht="12.75">
      <c r="A4" s="4" t="s">
        <v>332</v>
      </c>
      <c r="B4" s="4">
        <v>31</v>
      </c>
      <c r="C4" s="4">
        <v>12</v>
      </c>
      <c r="D4" s="4">
        <f aca="true" t="shared" si="0" ref="D4:D35">SUM(B4:C4)</f>
        <v>43</v>
      </c>
    </row>
    <row r="5" spans="1:4" ht="12.75">
      <c r="A5" s="4" t="s">
        <v>333</v>
      </c>
      <c r="B5" s="4">
        <v>37</v>
      </c>
      <c r="C5" s="4">
        <v>10</v>
      </c>
      <c r="D5" s="4">
        <f t="shared" si="0"/>
        <v>47</v>
      </c>
    </row>
    <row r="6" spans="1:4" ht="12.75">
      <c r="A6" s="4" t="s">
        <v>334</v>
      </c>
      <c r="B6" s="4">
        <v>23</v>
      </c>
      <c r="C6" s="4">
        <v>4</v>
      </c>
      <c r="D6" s="4">
        <f t="shared" si="0"/>
        <v>27</v>
      </c>
    </row>
    <row r="7" spans="1:4" ht="12.75">
      <c r="A7" s="4" t="s">
        <v>335</v>
      </c>
      <c r="B7" s="4">
        <v>22</v>
      </c>
      <c r="C7" s="4">
        <v>7</v>
      </c>
      <c r="D7" s="4">
        <f t="shared" si="0"/>
        <v>29</v>
      </c>
    </row>
    <row r="8" spans="1:4" ht="12.75">
      <c r="A8" s="4" t="s">
        <v>336</v>
      </c>
      <c r="B8" s="4">
        <v>22</v>
      </c>
      <c r="C8" s="4">
        <v>9</v>
      </c>
      <c r="D8" s="4">
        <f t="shared" si="0"/>
        <v>31</v>
      </c>
    </row>
    <row r="9" spans="1:4" ht="12.75">
      <c r="A9" s="4" t="s">
        <v>337</v>
      </c>
      <c r="B9" s="4">
        <v>57</v>
      </c>
      <c r="C9" s="4">
        <v>32</v>
      </c>
      <c r="D9" s="4">
        <f t="shared" si="0"/>
        <v>89</v>
      </c>
    </row>
    <row r="10" spans="1:4" ht="12.75">
      <c r="A10" s="4" t="s">
        <v>338</v>
      </c>
      <c r="B10" s="4">
        <v>34</v>
      </c>
      <c r="C10" s="4">
        <v>12</v>
      </c>
      <c r="D10" s="4">
        <f t="shared" si="0"/>
        <v>46</v>
      </c>
    </row>
    <row r="11" spans="1:4" ht="12.75">
      <c r="A11" s="4" t="s">
        <v>339</v>
      </c>
      <c r="B11" s="4">
        <v>220</v>
      </c>
      <c r="C11" s="4">
        <v>141</v>
      </c>
      <c r="D11" s="4">
        <f t="shared" si="0"/>
        <v>361</v>
      </c>
    </row>
    <row r="12" spans="1:4" ht="12.75">
      <c r="A12" s="4" t="s">
        <v>340</v>
      </c>
      <c r="B12" s="4">
        <v>50</v>
      </c>
      <c r="C12" s="4">
        <v>7</v>
      </c>
      <c r="D12" s="4">
        <f t="shared" si="0"/>
        <v>57</v>
      </c>
    </row>
    <row r="13" spans="1:4" ht="12.75">
      <c r="A13" s="4" t="s">
        <v>341</v>
      </c>
      <c r="B13" s="4">
        <v>20</v>
      </c>
      <c r="C13" s="4">
        <v>6</v>
      </c>
      <c r="D13" s="4">
        <f t="shared" si="0"/>
        <v>26</v>
      </c>
    </row>
    <row r="14" spans="1:4" ht="12.75">
      <c r="A14" s="4" t="s">
        <v>342</v>
      </c>
      <c r="B14" s="4">
        <v>26</v>
      </c>
      <c r="C14" s="4">
        <v>7</v>
      </c>
      <c r="D14" s="4">
        <f t="shared" si="0"/>
        <v>33</v>
      </c>
    </row>
    <row r="15" spans="1:4" ht="12.75">
      <c r="A15" s="4" t="s">
        <v>343</v>
      </c>
      <c r="B15" s="4">
        <v>24</v>
      </c>
      <c r="C15" s="4">
        <v>12</v>
      </c>
      <c r="D15" s="4">
        <f t="shared" si="0"/>
        <v>36</v>
      </c>
    </row>
    <row r="16" spans="1:4" ht="12.75">
      <c r="A16" s="4" t="s">
        <v>344</v>
      </c>
      <c r="B16" s="4">
        <v>78</v>
      </c>
      <c r="C16" s="4">
        <v>13</v>
      </c>
      <c r="D16" s="4">
        <f t="shared" si="0"/>
        <v>91</v>
      </c>
    </row>
    <row r="17" spans="1:4" ht="12.75">
      <c r="A17" s="4" t="s">
        <v>345</v>
      </c>
      <c r="B17" s="4">
        <v>46</v>
      </c>
      <c r="C17" s="4">
        <v>20</v>
      </c>
      <c r="D17" s="4">
        <f t="shared" si="0"/>
        <v>66</v>
      </c>
    </row>
    <row r="18" spans="1:4" ht="12.75">
      <c r="A18" s="4" t="s">
        <v>346</v>
      </c>
      <c r="B18" s="4">
        <v>15</v>
      </c>
      <c r="C18" s="4">
        <v>6</v>
      </c>
      <c r="D18" s="4">
        <f t="shared" si="0"/>
        <v>21</v>
      </c>
    </row>
    <row r="19" spans="1:4" ht="12.75">
      <c r="A19" s="4" t="s">
        <v>347</v>
      </c>
      <c r="B19" s="4">
        <v>45</v>
      </c>
      <c r="C19" s="4">
        <v>11</v>
      </c>
      <c r="D19" s="4">
        <f t="shared" si="0"/>
        <v>56</v>
      </c>
    </row>
    <row r="20" spans="1:4" ht="12.75">
      <c r="A20" s="4" t="s">
        <v>348</v>
      </c>
      <c r="B20" s="4">
        <v>27</v>
      </c>
      <c r="C20" s="4">
        <v>7</v>
      </c>
      <c r="D20" s="4">
        <f t="shared" si="0"/>
        <v>34</v>
      </c>
    </row>
    <row r="21" spans="1:4" ht="12.75">
      <c r="A21" s="4" t="s">
        <v>349</v>
      </c>
      <c r="B21" s="4">
        <v>10</v>
      </c>
      <c r="C21" s="4">
        <v>4</v>
      </c>
      <c r="D21" s="4">
        <f t="shared" si="0"/>
        <v>14</v>
      </c>
    </row>
    <row r="22" spans="1:4" ht="12.75">
      <c r="A22" s="4" t="s">
        <v>350</v>
      </c>
      <c r="B22" s="4">
        <v>20</v>
      </c>
      <c r="C22" s="4">
        <v>7</v>
      </c>
      <c r="D22" s="4">
        <f t="shared" si="0"/>
        <v>27</v>
      </c>
    </row>
    <row r="23" spans="1:4" ht="12.75">
      <c r="A23" s="4" t="s">
        <v>351</v>
      </c>
      <c r="B23" s="4">
        <v>16</v>
      </c>
      <c r="C23" s="4">
        <v>2</v>
      </c>
      <c r="D23" s="4">
        <f t="shared" si="0"/>
        <v>18</v>
      </c>
    </row>
    <row r="24" spans="1:4" ht="12.75">
      <c r="A24" s="4" t="s">
        <v>352</v>
      </c>
      <c r="B24" s="4">
        <v>58</v>
      </c>
      <c r="C24" s="4">
        <v>15</v>
      </c>
      <c r="D24" s="4">
        <f t="shared" si="0"/>
        <v>73</v>
      </c>
    </row>
    <row r="25" spans="1:4" ht="12.75">
      <c r="A25" s="4" t="s">
        <v>353</v>
      </c>
      <c r="B25" s="4">
        <v>94</v>
      </c>
      <c r="C25" s="4">
        <v>30</v>
      </c>
      <c r="D25" s="4">
        <f t="shared" si="0"/>
        <v>124</v>
      </c>
    </row>
    <row r="26" spans="1:4" ht="12.75">
      <c r="A26" s="4" t="s">
        <v>354</v>
      </c>
      <c r="B26" s="4">
        <v>151</v>
      </c>
      <c r="C26" s="4">
        <v>54</v>
      </c>
      <c r="D26" s="4">
        <f t="shared" si="0"/>
        <v>205</v>
      </c>
    </row>
    <row r="27" spans="1:4" ht="12.75">
      <c r="A27" s="4" t="s">
        <v>355</v>
      </c>
      <c r="B27" s="4">
        <v>21</v>
      </c>
      <c r="C27" s="4">
        <v>7</v>
      </c>
      <c r="D27" s="4">
        <f t="shared" si="0"/>
        <v>28</v>
      </c>
    </row>
    <row r="28" spans="1:4" ht="12.75">
      <c r="A28" s="4" t="s">
        <v>356</v>
      </c>
      <c r="B28" s="4">
        <v>56</v>
      </c>
      <c r="C28" s="4">
        <v>22</v>
      </c>
      <c r="D28" s="4">
        <f t="shared" si="0"/>
        <v>78</v>
      </c>
    </row>
    <row r="29" spans="1:4" ht="12.75">
      <c r="A29" s="4" t="s">
        <v>357</v>
      </c>
      <c r="B29" s="4">
        <v>43</v>
      </c>
      <c r="C29" s="4">
        <v>13</v>
      </c>
      <c r="D29" s="4">
        <f t="shared" si="0"/>
        <v>56</v>
      </c>
    </row>
    <row r="30" spans="1:4" ht="12.75">
      <c r="A30" s="4" t="s">
        <v>358</v>
      </c>
      <c r="B30" s="4">
        <v>23</v>
      </c>
      <c r="C30" s="4">
        <v>13</v>
      </c>
      <c r="D30" s="4">
        <f t="shared" si="0"/>
        <v>36</v>
      </c>
    </row>
    <row r="31" spans="1:4" ht="12.75">
      <c r="A31" s="4" t="s">
        <v>359</v>
      </c>
      <c r="B31" s="4">
        <v>86</v>
      </c>
      <c r="C31" s="4">
        <v>42</v>
      </c>
      <c r="D31" s="4">
        <f t="shared" si="0"/>
        <v>128</v>
      </c>
    </row>
    <row r="32" spans="1:4" ht="12.75">
      <c r="A32" s="4" t="s">
        <v>360</v>
      </c>
      <c r="B32" s="4">
        <v>58</v>
      </c>
      <c r="C32" s="4">
        <v>11</v>
      </c>
      <c r="D32" s="4">
        <f t="shared" si="0"/>
        <v>69</v>
      </c>
    </row>
    <row r="33" spans="1:4" ht="12.75">
      <c r="A33" s="4" t="s">
        <v>361</v>
      </c>
      <c r="B33" s="4">
        <v>210</v>
      </c>
      <c r="C33" s="4">
        <v>93</v>
      </c>
      <c r="D33" s="4">
        <f t="shared" si="0"/>
        <v>303</v>
      </c>
    </row>
    <row r="34" spans="1:4" ht="12.75">
      <c r="A34" s="4" t="s">
        <v>362</v>
      </c>
      <c r="B34" s="4">
        <v>106</v>
      </c>
      <c r="C34" s="4">
        <v>28</v>
      </c>
      <c r="D34" s="4">
        <f t="shared" si="0"/>
        <v>134</v>
      </c>
    </row>
    <row r="35" spans="1:4" ht="12.75">
      <c r="A35" s="4" t="s">
        <v>363</v>
      </c>
      <c r="B35" s="4">
        <v>50</v>
      </c>
      <c r="C35" s="4">
        <v>10</v>
      </c>
      <c r="D35" s="4">
        <f t="shared" si="0"/>
        <v>60</v>
      </c>
    </row>
    <row r="36" spans="1:4" ht="12.75">
      <c r="A36" s="4" t="s">
        <v>364</v>
      </c>
      <c r="B36" s="4">
        <v>277</v>
      </c>
      <c r="C36" s="4">
        <v>157</v>
      </c>
      <c r="D36" s="4">
        <f aca="true" t="shared" si="1" ref="D36:D56">SUM(B36:C36)</f>
        <v>434</v>
      </c>
    </row>
    <row r="37" spans="1:4" ht="12.75">
      <c r="A37" s="4" t="s">
        <v>365</v>
      </c>
      <c r="B37" s="4">
        <v>25</v>
      </c>
      <c r="C37" s="4">
        <v>4</v>
      </c>
      <c r="D37" s="4">
        <f t="shared" si="1"/>
        <v>29</v>
      </c>
    </row>
    <row r="38" spans="1:4" ht="12.75">
      <c r="A38" s="4" t="s">
        <v>366</v>
      </c>
      <c r="B38" s="4">
        <v>14</v>
      </c>
      <c r="C38" s="4">
        <v>2</v>
      </c>
      <c r="D38" s="4">
        <f t="shared" si="1"/>
        <v>16</v>
      </c>
    </row>
    <row r="39" spans="1:4" ht="12.75">
      <c r="A39" s="4" t="s">
        <v>367</v>
      </c>
      <c r="B39" s="4">
        <v>51</v>
      </c>
      <c r="C39" s="4">
        <v>15</v>
      </c>
      <c r="D39" s="4">
        <f t="shared" si="1"/>
        <v>66</v>
      </c>
    </row>
    <row r="40" spans="1:4" ht="12.75">
      <c r="A40" s="4" t="s">
        <v>368</v>
      </c>
      <c r="B40" s="4">
        <v>20</v>
      </c>
      <c r="C40" s="4">
        <v>10</v>
      </c>
      <c r="D40" s="4">
        <f t="shared" si="1"/>
        <v>30</v>
      </c>
    </row>
    <row r="41" spans="1:4" ht="12.75">
      <c r="A41" s="4" t="s">
        <v>369</v>
      </c>
      <c r="B41" s="4">
        <v>32</v>
      </c>
      <c r="C41" s="4">
        <v>10</v>
      </c>
      <c r="D41" s="4">
        <f t="shared" si="1"/>
        <v>42</v>
      </c>
    </row>
    <row r="42" spans="1:4" ht="12.75">
      <c r="A42" s="4" t="s">
        <v>370</v>
      </c>
      <c r="B42" s="4">
        <v>25</v>
      </c>
      <c r="C42" s="4">
        <v>13</v>
      </c>
      <c r="D42" s="4">
        <f t="shared" si="1"/>
        <v>38</v>
      </c>
    </row>
    <row r="43" spans="1:4" ht="12.75">
      <c r="A43" s="4" t="s">
        <v>371</v>
      </c>
      <c r="B43" s="4">
        <v>19</v>
      </c>
      <c r="C43" s="4">
        <v>13</v>
      </c>
      <c r="D43" s="4">
        <f t="shared" si="1"/>
        <v>32</v>
      </c>
    </row>
    <row r="44" spans="1:4" ht="12.75">
      <c r="A44" s="4" t="s">
        <v>372</v>
      </c>
      <c r="B44" s="4">
        <v>124</v>
      </c>
      <c r="C44" s="4">
        <v>75</v>
      </c>
      <c r="D44" s="4">
        <f t="shared" si="1"/>
        <v>199</v>
      </c>
    </row>
    <row r="45" spans="1:4" ht="12.75">
      <c r="A45" s="4" t="s">
        <v>373</v>
      </c>
      <c r="B45" s="4">
        <v>9</v>
      </c>
      <c r="C45" s="4">
        <v>4</v>
      </c>
      <c r="D45" s="4">
        <f t="shared" si="1"/>
        <v>13</v>
      </c>
    </row>
    <row r="46" spans="1:4" ht="12.75">
      <c r="A46" s="4" t="s">
        <v>374</v>
      </c>
      <c r="B46" s="4">
        <v>55</v>
      </c>
      <c r="C46" s="4">
        <v>7</v>
      </c>
      <c r="D46" s="4">
        <f t="shared" si="1"/>
        <v>62</v>
      </c>
    </row>
    <row r="47" spans="1:4" ht="12.75">
      <c r="A47" s="4" t="s">
        <v>375</v>
      </c>
      <c r="B47" s="4">
        <v>42</v>
      </c>
      <c r="C47" s="4">
        <v>16</v>
      </c>
      <c r="D47" s="4">
        <f t="shared" si="1"/>
        <v>58</v>
      </c>
    </row>
    <row r="48" spans="1:4" ht="12.75">
      <c r="A48" s="4" t="s">
        <v>376</v>
      </c>
      <c r="B48" s="4">
        <v>8</v>
      </c>
      <c r="C48" s="4">
        <v>10</v>
      </c>
      <c r="D48" s="4">
        <f t="shared" si="1"/>
        <v>18</v>
      </c>
    </row>
    <row r="49" spans="1:4" ht="12.75">
      <c r="A49" s="4" t="s">
        <v>377</v>
      </c>
      <c r="B49" s="4">
        <v>26</v>
      </c>
      <c r="C49" s="4">
        <v>17</v>
      </c>
      <c r="D49" s="4">
        <f t="shared" si="1"/>
        <v>43</v>
      </c>
    </row>
    <row r="50" spans="1:4" ht="12.75">
      <c r="A50" s="4" t="s">
        <v>378</v>
      </c>
      <c r="B50" s="4">
        <v>7</v>
      </c>
      <c r="C50" s="4">
        <v>7</v>
      </c>
      <c r="D50" s="4">
        <f t="shared" si="1"/>
        <v>14</v>
      </c>
    </row>
    <row r="51" spans="1:4" ht="12.75">
      <c r="A51" s="4" t="s">
        <v>379</v>
      </c>
      <c r="B51" s="4">
        <v>37</v>
      </c>
      <c r="C51" s="4">
        <v>11</v>
      </c>
      <c r="D51" s="4">
        <f t="shared" si="1"/>
        <v>48</v>
      </c>
    </row>
    <row r="52" spans="1:4" ht="12.75">
      <c r="A52" s="4" t="s">
        <v>380</v>
      </c>
      <c r="B52" s="4">
        <v>30</v>
      </c>
      <c r="C52" s="4">
        <v>7</v>
      </c>
      <c r="D52" s="4">
        <f t="shared" si="1"/>
        <v>37</v>
      </c>
    </row>
    <row r="53" spans="1:4" ht="12.75">
      <c r="A53" s="4" t="s">
        <v>381</v>
      </c>
      <c r="B53" s="4">
        <v>63</v>
      </c>
      <c r="C53" s="4">
        <v>25</v>
      </c>
      <c r="D53" s="4">
        <f t="shared" si="1"/>
        <v>88</v>
      </c>
    </row>
    <row r="54" spans="1:4" ht="12.75">
      <c r="A54" s="4" t="s">
        <v>382</v>
      </c>
      <c r="B54" s="4">
        <v>23</v>
      </c>
      <c r="C54" s="4">
        <v>3</v>
      </c>
      <c r="D54" s="4">
        <f t="shared" si="1"/>
        <v>26</v>
      </c>
    </row>
    <row r="55" spans="1:4" ht="12.75">
      <c r="A55" s="4" t="s">
        <v>383</v>
      </c>
      <c r="B55" s="4">
        <v>79</v>
      </c>
      <c r="C55" s="4">
        <v>17</v>
      </c>
      <c r="D55" s="4">
        <f t="shared" si="1"/>
        <v>96</v>
      </c>
    </row>
    <row r="56" spans="1:5" ht="12.75">
      <c r="A56" s="4" t="s">
        <v>384</v>
      </c>
      <c r="B56" s="4">
        <v>102</v>
      </c>
      <c r="C56" s="4">
        <v>37</v>
      </c>
      <c r="D56" s="4">
        <f t="shared" si="1"/>
        <v>139</v>
      </c>
      <c r="E56" s="128"/>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5.xml><?xml version="1.0" encoding="utf-8"?>
<worksheet xmlns="http://schemas.openxmlformats.org/spreadsheetml/2006/main" xmlns:r="http://schemas.openxmlformats.org/officeDocument/2006/relationships">
  <dimension ref="A1:F34"/>
  <sheetViews>
    <sheetView zoomScaleSheetLayoutView="100" workbookViewId="0" topLeftCell="A1">
      <selection activeCell="C23" sqref="C23"/>
    </sheetView>
  </sheetViews>
  <sheetFormatPr defaultColWidth="9.140625" defaultRowHeight="12.75"/>
  <cols>
    <col min="1" max="1" width="21.28125" style="0" customWidth="1"/>
    <col min="2" max="4" width="12.8515625" style="0" customWidth="1"/>
  </cols>
  <sheetData>
    <row r="1" spans="1:4" ht="12.75">
      <c r="A1" s="127" t="s">
        <v>445</v>
      </c>
      <c r="B1" s="4"/>
      <c r="C1" s="4"/>
      <c r="D1" s="4"/>
    </row>
    <row r="2" spans="1:4" ht="12.75">
      <c r="A2" s="4"/>
      <c r="B2" s="4"/>
      <c r="C2" s="4"/>
      <c r="D2" s="4"/>
    </row>
    <row r="3" spans="1:4" ht="12.75">
      <c r="A3" s="80" t="s">
        <v>122</v>
      </c>
      <c r="B3" s="81" t="s">
        <v>5</v>
      </c>
      <c r="C3" s="81" t="s">
        <v>6</v>
      </c>
      <c r="D3" s="55" t="s">
        <v>1</v>
      </c>
    </row>
    <row r="4" spans="1:4" ht="12.75">
      <c r="A4" s="4" t="s">
        <v>385</v>
      </c>
      <c r="B4" s="4">
        <v>94</v>
      </c>
      <c r="C4" s="4">
        <v>26</v>
      </c>
      <c r="D4" s="4">
        <f aca="true" t="shared" si="0" ref="D4:D31">SUM(B4:C4)</f>
        <v>120</v>
      </c>
    </row>
    <row r="5" spans="1:4" ht="12.75">
      <c r="A5" s="4" t="s">
        <v>386</v>
      </c>
      <c r="B5" s="4">
        <v>283</v>
      </c>
      <c r="C5" s="4">
        <v>111</v>
      </c>
      <c r="D5" s="4">
        <f t="shared" si="0"/>
        <v>394</v>
      </c>
    </row>
    <row r="6" spans="1:4" ht="12.75">
      <c r="A6" s="4" t="s">
        <v>387</v>
      </c>
      <c r="B6" s="4">
        <v>140</v>
      </c>
      <c r="C6" s="4">
        <v>88</v>
      </c>
      <c r="D6" s="4">
        <f t="shared" si="0"/>
        <v>228</v>
      </c>
    </row>
    <row r="7" spans="1:4" ht="12.75">
      <c r="A7" s="4" t="s">
        <v>388</v>
      </c>
      <c r="B7" s="4">
        <v>8</v>
      </c>
      <c r="C7" s="4">
        <v>3</v>
      </c>
      <c r="D7" s="4">
        <f t="shared" si="0"/>
        <v>11</v>
      </c>
    </row>
    <row r="8" spans="1:4" ht="12.75">
      <c r="A8" s="4" t="s">
        <v>389</v>
      </c>
      <c r="B8" s="4">
        <v>46</v>
      </c>
      <c r="C8" s="4">
        <v>30</v>
      </c>
      <c r="D8" s="4">
        <f t="shared" si="0"/>
        <v>76</v>
      </c>
    </row>
    <row r="9" spans="1:4" ht="12.75">
      <c r="A9" s="4" t="s">
        <v>390</v>
      </c>
      <c r="B9" s="4">
        <v>23</v>
      </c>
      <c r="C9" s="4">
        <v>4</v>
      </c>
      <c r="D9" s="4">
        <f t="shared" si="0"/>
        <v>27</v>
      </c>
    </row>
    <row r="10" spans="1:4" ht="12.75">
      <c r="A10" s="4" t="s">
        <v>391</v>
      </c>
      <c r="B10" s="4">
        <v>28</v>
      </c>
      <c r="C10" s="4">
        <v>12</v>
      </c>
      <c r="D10" s="4">
        <f t="shared" si="0"/>
        <v>40</v>
      </c>
    </row>
    <row r="11" spans="1:4" ht="12.75">
      <c r="A11" s="4" t="s">
        <v>392</v>
      </c>
      <c r="B11" s="4">
        <v>24</v>
      </c>
      <c r="C11" s="4">
        <v>7</v>
      </c>
      <c r="D11" s="4">
        <f t="shared" si="0"/>
        <v>31</v>
      </c>
    </row>
    <row r="12" spans="1:4" ht="12.75">
      <c r="A12" s="4" t="s">
        <v>393</v>
      </c>
      <c r="B12" s="4">
        <v>21</v>
      </c>
      <c r="C12" s="4">
        <v>4</v>
      </c>
      <c r="D12" s="4">
        <f t="shared" si="0"/>
        <v>25</v>
      </c>
    </row>
    <row r="13" spans="1:4" ht="12.75">
      <c r="A13" s="4" t="s">
        <v>394</v>
      </c>
      <c r="B13" s="4">
        <v>10</v>
      </c>
      <c r="C13" s="62" t="s">
        <v>22</v>
      </c>
      <c r="D13" s="4">
        <f t="shared" si="0"/>
        <v>10</v>
      </c>
    </row>
    <row r="14" spans="1:4" ht="12.75">
      <c r="A14" s="4" t="s">
        <v>395</v>
      </c>
      <c r="B14" s="4">
        <v>37</v>
      </c>
      <c r="C14" s="4">
        <v>16</v>
      </c>
      <c r="D14" s="4">
        <f t="shared" si="0"/>
        <v>53</v>
      </c>
    </row>
    <row r="15" spans="1:4" ht="12.75">
      <c r="A15" s="4" t="s">
        <v>396</v>
      </c>
      <c r="B15" s="4">
        <v>25</v>
      </c>
      <c r="C15" s="4">
        <v>11</v>
      </c>
      <c r="D15" s="4">
        <f t="shared" si="0"/>
        <v>36</v>
      </c>
    </row>
    <row r="16" spans="1:4" ht="12.75">
      <c r="A16" s="4" t="s">
        <v>397</v>
      </c>
      <c r="B16" s="4">
        <v>19</v>
      </c>
      <c r="C16" s="4">
        <v>7</v>
      </c>
      <c r="D16" s="4">
        <f t="shared" si="0"/>
        <v>26</v>
      </c>
    </row>
    <row r="17" spans="1:4" ht="12.75">
      <c r="A17" s="4" t="s">
        <v>398</v>
      </c>
      <c r="B17" s="4">
        <v>16</v>
      </c>
      <c r="C17" s="4">
        <v>8</v>
      </c>
      <c r="D17" s="4">
        <f t="shared" si="0"/>
        <v>24</v>
      </c>
    </row>
    <row r="18" spans="1:4" ht="12.75">
      <c r="A18" s="4" t="s">
        <v>399</v>
      </c>
      <c r="B18" s="4">
        <v>28</v>
      </c>
      <c r="C18" s="4">
        <v>5</v>
      </c>
      <c r="D18" s="4">
        <f t="shared" si="0"/>
        <v>33</v>
      </c>
    </row>
    <row r="19" spans="1:4" ht="12.75">
      <c r="A19" s="4" t="s">
        <v>400</v>
      </c>
      <c r="B19" s="4">
        <v>10</v>
      </c>
      <c r="C19" s="4">
        <v>13</v>
      </c>
      <c r="D19" s="4">
        <f t="shared" si="0"/>
        <v>23</v>
      </c>
    </row>
    <row r="20" spans="1:4" ht="12.75">
      <c r="A20" s="4" t="s">
        <v>401</v>
      </c>
      <c r="B20" s="4">
        <v>74</v>
      </c>
      <c r="C20" s="4">
        <v>33</v>
      </c>
      <c r="D20" s="4">
        <f t="shared" si="0"/>
        <v>107</v>
      </c>
    </row>
    <row r="21" spans="1:4" ht="12.75">
      <c r="A21" s="4" t="s">
        <v>402</v>
      </c>
      <c r="B21" s="4">
        <v>12</v>
      </c>
      <c r="C21" s="4">
        <v>3</v>
      </c>
      <c r="D21" s="4">
        <f t="shared" si="0"/>
        <v>15</v>
      </c>
    </row>
    <row r="22" spans="1:4" ht="12.75">
      <c r="A22" s="4" t="s">
        <v>403</v>
      </c>
      <c r="B22" s="4">
        <v>15</v>
      </c>
      <c r="C22" s="4">
        <v>7</v>
      </c>
      <c r="D22" s="4">
        <f t="shared" si="0"/>
        <v>22</v>
      </c>
    </row>
    <row r="23" spans="1:4" ht="12.75">
      <c r="A23" s="4" t="s">
        <v>14</v>
      </c>
      <c r="B23" s="4">
        <v>153</v>
      </c>
      <c r="C23" s="4">
        <v>76</v>
      </c>
      <c r="D23" s="4">
        <f t="shared" si="0"/>
        <v>229</v>
      </c>
    </row>
    <row r="24" spans="1:4" ht="12.75">
      <c r="A24" s="4" t="s">
        <v>404</v>
      </c>
      <c r="B24" s="4">
        <v>23</v>
      </c>
      <c r="C24" s="4">
        <v>12</v>
      </c>
      <c r="D24" s="4">
        <f t="shared" si="0"/>
        <v>35</v>
      </c>
    </row>
    <row r="25" spans="1:4" ht="12.75">
      <c r="A25" s="4" t="s">
        <v>405</v>
      </c>
      <c r="B25" s="4">
        <v>103</v>
      </c>
      <c r="C25" s="4">
        <v>68</v>
      </c>
      <c r="D25" s="4">
        <f t="shared" si="0"/>
        <v>171</v>
      </c>
    </row>
    <row r="26" spans="1:4" ht="12.75">
      <c r="A26" s="4" t="s">
        <v>406</v>
      </c>
      <c r="B26" s="4">
        <v>105</v>
      </c>
      <c r="C26" s="4">
        <v>67</v>
      </c>
      <c r="D26" s="4">
        <f t="shared" si="0"/>
        <v>172</v>
      </c>
    </row>
    <row r="27" spans="1:4" ht="12.75">
      <c r="A27" s="4" t="s">
        <v>407</v>
      </c>
      <c r="B27" s="4">
        <v>73</v>
      </c>
      <c r="C27" s="4">
        <v>17</v>
      </c>
      <c r="D27" s="4">
        <f t="shared" si="0"/>
        <v>90</v>
      </c>
    </row>
    <row r="28" spans="1:4" ht="12.75">
      <c r="A28" s="4" t="s">
        <v>408</v>
      </c>
      <c r="B28" s="4">
        <v>62</v>
      </c>
      <c r="C28" s="4">
        <v>26</v>
      </c>
      <c r="D28" s="4">
        <f t="shared" si="0"/>
        <v>88</v>
      </c>
    </row>
    <row r="29" spans="1:4" ht="12.75">
      <c r="A29" s="4" t="s">
        <v>409</v>
      </c>
      <c r="B29" s="4">
        <v>27</v>
      </c>
      <c r="C29" s="4">
        <v>7</v>
      </c>
      <c r="D29" s="4">
        <f t="shared" si="0"/>
        <v>34</v>
      </c>
    </row>
    <row r="30" spans="1:4" ht="12.75">
      <c r="A30" s="4" t="s">
        <v>410</v>
      </c>
      <c r="B30" s="4">
        <v>3</v>
      </c>
      <c r="C30" s="4">
        <v>2</v>
      </c>
      <c r="D30" s="4">
        <f t="shared" si="0"/>
        <v>5</v>
      </c>
    </row>
    <row r="31" spans="1:4" ht="12.75">
      <c r="A31" s="4" t="s">
        <v>411</v>
      </c>
      <c r="B31" s="4">
        <v>11</v>
      </c>
      <c r="C31" s="4">
        <v>2</v>
      </c>
      <c r="D31" s="4">
        <f t="shared" si="0"/>
        <v>13</v>
      </c>
    </row>
    <row r="32" spans="1:6" ht="12.75">
      <c r="A32" s="2" t="s">
        <v>1</v>
      </c>
      <c r="B32" s="59">
        <v>18340</v>
      </c>
      <c r="C32" s="59">
        <v>7433</v>
      </c>
      <c r="D32" s="59">
        <v>25773</v>
      </c>
      <c r="E32" s="65"/>
      <c r="F32" s="128"/>
    </row>
    <row r="33" ht="24" customHeight="1">
      <c r="A33" s="123"/>
    </row>
    <row r="34" spans="1:4" ht="15.75" customHeight="1">
      <c r="A34" s="154" t="s">
        <v>446</v>
      </c>
      <c r="B34" s="154"/>
      <c r="C34" s="154"/>
      <c r="D34" s="154"/>
    </row>
  </sheetData>
  <mergeCells count="1">
    <mergeCell ref="A34:D34"/>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J68"/>
  <sheetViews>
    <sheetView workbookViewId="0" topLeftCell="A1">
      <selection activeCell="A23" sqref="A23:E23"/>
    </sheetView>
  </sheetViews>
  <sheetFormatPr defaultColWidth="9.140625" defaultRowHeight="12.75"/>
  <cols>
    <col min="1" max="1" width="21.421875" style="0" customWidth="1"/>
    <col min="2" max="5" width="14.28125" style="0" customWidth="1"/>
    <col min="6" max="6" width="13.140625" style="0" customWidth="1"/>
    <col min="7" max="8" width="9.140625" style="0" hidden="1" customWidth="1"/>
    <col min="9" max="9" width="13.140625" style="0" hidden="1" customWidth="1"/>
    <col min="10" max="10" width="9.7109375" style="0" customWidth="1"/>
  </cols>
  <sheetData>
    <row r="1" spans="1:9" ht="27" customHeight="1">
      <c r="A1" s="131" t="s">
        <v>123</v>
      </c>
      <c r="B1" s="130"/>
      <c r="C1" s="130"/>
      <c r="D1" s="130"/>
      <c r="E1" s="130"/>
      <c r="F1" s="15"/>
      <c r="G1" s="15"/>
      <c r="H1" s="15"/>
      <c r="I1" s="15"/>
    </row>
    <row r="2" spans="1:9" ht="7.5" customHeight="1">
      <c r="A2" s="72"/>
      <c r="B2" s="73"/>
      <c r="C2" s="73"/>
      <c r="D2" s="73"/>
      <c r="E2" s="73"/>
      <c r="F2" s="73"/>
      <c r="G2" s="73"/>
      <c r="H2" s="73"/>
      <c r="I2" s="73"/>
    </row>
    <row r="3" spans="1:9" ht="27" customHeight="1">
      <c r="A3" s="134" t="s">
        <v>421</v>
      </c>
      <c r="B3" s="134"/>
      <c r="C3" s="134"/>
      <c r="D3" s="134"/>
      <c r="E3" s="134"/>
      <c r="F3" s="16"/>
      <c r="G3" s="76"/>
      <c r="H3" s="76"/>
      <c r="I3" s="76"/>
    </row>
    <row r="4" spans="1:9" ht="27.75" customHeight="1">
      <c r="A4" s="75" t="s">
        <v>47</v>
      </c>
      <c r="B4" s="55" t="s">
        <v>24</v>
      </c>
      <c r="C4" s="55" t="s">
        <v>30</v>
      </c>
      <c r="D4" s="55" t="s">
        <v>25</v>
      </c>
      <c r="E4" s="55" t="s">
        <v>20</v>
      </c>
      <c r="F4" s="50"/>
      <c r="G4" s="36"/>
      <c r="H4" s="36"/>
      <c r="I4" s="36"/>
    </row>
    <row r="5" spans="1:9" ht="18.75" customHeight="1">
      <c r="A5" s="38" t="s">
        <v>5</v>
      </c>
      <c r="B5" s="64"/>
      <c r="C5" s="65"/>
      <c r="D5" s="64"/>
      <c r="E5" s="65"/>
      <c r="F5" s="64"/>
      <c r="G5" s="6"/>
      <c r="H5" s="26"/>
      <c r="I5" s="6"/>
    </row>
    <row r="6" spans="1:10" ht="12.75" customHeight="1">
      <c r="A6" s="32" t="s">
        <v>46</v>
      </c>
      <c r="B6" s="40">
        <v>8216</v>
      </c>
      <c r="C6" s="40">
        <v>1454</v>
      </c>
      <c r="D6" s="40">
        <v>228</v>
      </c>
      <c r="E6" s="40">
        <f>SUM(B6:D6)</f>
        <v>9898</v>
      </c>
      <c r="F6" s="40"/>
      <c r="G6" s="27"/>
      <c r="H6" s="27"/>
      <c r="I6" s="27"/>
      <c r="J6" s="27"/>
    </row>
    <row r="7" spans="1:10" ht="12.75" customHeight="1">
      <c r="A7" s="32" t="s">
        <v>45</v>
      </c>
      <c r="B7" s="40">
        <v>5800</v>
      </c>
      <c r="C7" s="40">
        <v>3272</v>
      </c>
      <c r="D7" s="40">
        <v>240</v>
      </c>
      <c r="E7" s="40">
        <f aca="true" t="shared" si="0" ref="E7:E16">SUM(B7:D7)</f>
        <v>9312</v>
      </c>
      <c r="F7" s="40"/>
      <c r="G7" s="27"/>
      <c r="H7" s="27"/>
      <c r="I7" s="27"/>
      <c r="J7" s="27"/>
    </row>
    <row r="8" spans="1:10" ht="12.75" customHeight="1">
      <c r="A8" s="32" t="s">
        <v>1</v>
      </c>
      <c r="B8" s="40">
        <f>SUM(B6:B7)</f>
        <v>14016</v>
      </c>
      <c r="C8" s="40">
        <f>SUM(C6:C7)</f>
        <v>4726</v>
      </c>
      <c r="D8" s="40">
        <f>SUM(D6:D7)</f>
        <v>468</v>
      </c>
      <c r="E8" s="40">
        <f t="shared" si="0"/>
        <v>19210</v>
      </c>
      <c r="F8" s="40"/>
      <c r="G8" s="27"/>
      <c r="H8" s="27"/>
      <c r="I8" s="27"/>
      <c r="J8" s="27"/>
    </row>
    <row r="9" spans="1:10" ht="16.5" customHeight="1">
      <c r="A9" s="38" t="s">
        <v>6</v>
      </c>
      <c r="B9" s="40"/>
      <c r="C9" s="40"/>
      <c r="D9" s="58"/>
      <c r="E9" s="40"/>
      <c r="F9" s="40"/>
      <c r="G9" s="27"/>
      <c r="H9" s="27"/>
      <c r="I9" s="27"/>
      <c r="J9" s="27"/>
    </row>
    <row r="10" spans="1:10" ht="12.75" customHeight="1">
      <c r="A10" s="32" t="s">
        <v>46</v>
      </c>
      <c r="B10" s="40">
        <v>3127</v>
      </c>
      <c r="C10" s="40">
        <v>198</v>
      </c>
      <c r="D10" s="40">
        <v>79</v>
      </c>
      <c r="E10" s="40">
        <f t="shared" si="0"/>
        <v>3404</v>
      </c>
      <c r="F10" s="40"/>
      <c r="G10" s="27"/>
      <c r="H10" s="27"/>
      <c r="I10" s="27"/>
      <c r="J10" s="27"/>
    </row>
    <row r="11" spans="1:10" ht="12.75" customHeight="1">
      <c r="A11" s="32" t="s">
        <v>45</v>
      </c>
      <c r="B11" s="40">
        <v>3046</v>
      </c>
      <c r="C11" s="40">
        <v>1081</v>
      </c>
      <c r="D11" s="40">
        <v>140</v>
      </c>
      <c r="E11" s="40">
        <f t="shared" si="0"/>
        <v>4267</v>
      </c>
      <c r="F11" s="40"/>
      <c r="G11" s="27"/>
      <c r="H11" s="27"/>
      <c r="I11" s="27"/>
      <c r="J11" s="27"/>
    </row>
    <row r="12" spans="1:10" ht="12.75" customHeight="1">
      <c r="A12" s="32" t="s">
        <v>1</v>
      </c>
      <c r="B12" s="40">
        <f>SUM(B10:B11)</f>
        <v>6173</v>
      </c>
      <c r="C12" s="40">
        <f>SUM(C10:C11)</f>
        <v>1279</v>
      </c>
      <c r="D12" s="40">
        <f>SUM(D10:D11)</f>
        <v>219</v>
      </c>
      <c r="E12" s="40">
        <f t="shared" si="0"/>
        <v>7671</v>
      </c>
      <c r="F12" s="40"/>
      <c r="G12" s="27"/>
      <c r="H12" s="27"/>
      <c r="I12" s="27"/>
      <c r="J12" s="27"/>
    </row>
    <row r="13" spans="1:10" ht="16.5" customHeight="1">
      <c r="A13" s="38" t="s">
        <v>21</v>
      </c>
      <c r="B13" s="40"/>
      <c r="C13" s="40"/>
      <c r="D13" s="58"/>
      <c r="E13" s="40"/>
      <c r="F13" s="40"/>
      <c r="G13" s="27"/>
      <c r="H13" s="27"/>
      <c r="I13" s="27"/>
      <c r="J13" s="27"/>
    </row>
    <row r="14" spans="1:10" ht="12.75" customHeight="1">
      <c r="A14" s="32" t="s">
        <v>46</v>
      </c>
      <c r="B14" s="40">
        <f>B6+B10</f>
        <v>11343</v>
      </c>
      <c r="C14" s="40">
        <f>C6+C10</f>
        <v>1652</v>
      </c>
      <c r="D14" s="40">
        <f>D6+D10</f>
        <v>307</v>
      </c>
      <c r="E14" s="40">
        <f t="shared" si="0"/>
        <v>13302</v>
      </c>
      <c r="F14" s="40"/>
      <c r="G14" s="27"/>
      <c r="H14" s="27"/>
      <c r="I14" s="27"/>
      <c r="J14" s="27"/>
    </row>
    <row r="15" spans="1:10" ht="12.75" customHeight="1">
      <c r="A15" s="32" t="s">
        <v>45</v>
      </c>
      <c r="B15" s="40">
        <f aca="true" t="shared" si="1" ref="B15:D16">B7+B11</f>
        <v>8846</v>
      </c>
      <c r="C15" s="40">
        <f t="shared" si="1"/>
        <v>4353</v>
      </c>
      <c r="D15" s="40">
        <f t="shared" si="1"/>
        <v>380</v>
      </c>
      <c r="E15" s="40">
        <f t="shared" si="0"/>
        <v>13579</v>
      </c>
      <c r="F15" s="40"/>
      <c r="G15" s="27"/>
      <c r="H15" s="27"/>
      <c r="I15" s="27"/>
      <c r="J15" s="27"/>
    </row>
    <row r="16" spans="1:10" ht="12.75" customHeight="1">
      <c r="A16" s="33" t="s">
        <v>1</v>
      </c>
      <c r="B16" s="44">
        <f t="shared" si="1"/>
        <v>20189</v>
      </c>
      <c r="C16" s="44">
        <f t="shared" si="1"/>
        <v>6005</v>
      </c>
      <c r="D16" s="44">
        <f t="shared" si="1"/>
        <v>687</v>
      </c>
      <c r="E16" s="44">
        <f t="shared" si="0"/>
        <v>26881</v>
      </c>
      <c r="F16" s="40"/>
      <c r="G16" s="27"/>
      <c r="H16" s="27"/>
      <c r="I16" s="27"/>
      <c r="J16" s="27"/>
    </row>
    <row r="17" spans="1:10" ht="24" customHeight="1">
      <c r="A17" s="100"/>
      <c r="B17" s="42"/>
      <c r="C17" s="42"/>
      <c r="D17" s="42"/>
      <c r="E17" s="42"/>
      <c r="F17" s="40"/>
      <c r="G17" s="27"/>
      <c r="H17" s="27"/>
      <c r="I17" s="27"/>
      <c r="J17" s="27"/>
    </row>
    <row r="18" spans="1:10" ht="12.75" customHeight="1">
      <c r="A18" s="143"/>
      <c r="B18" s="144"/>
      <c r="C18" s="144"/>
      <c r="D18" s="144"/>
      <c r="E18" s="144"/>
      <c r="F18" s="40"/>
      <c r="G18" s="27"/>
      <c r="H18" s="27"/>
      <c r="I18" s="27"/>
      <c r="J18" s="27"/>
    </row>
    <row r="19" spans="1:10" ht="12.75">
      <c r="A19" s="32"/>
      <c r="B19" s="40"/>
      <c r="C19" s="40"/>
      <c r="D19" s="40"/>
      <c r="E19" s="40"/>
      <c r="F19" s="40"/>
      <c r="G19" s="27"/>
      <c r="H19" s="27"/>
      <c r="I19" s="27"/>
      <c r="J19" s="27"/>
    </row>
    <row r="20" spans="1:10" ht="12.75">
      <c r="A20" s="32"/>
      <c r="B20" s="40"/>
      <c r="C20" s="40"/>
      <c r="D20" s="40"/>
      <c r="E20" s="40"/>
      <c r="F20" s="40"/>
      <c r="G20" s="27"/>
      <c r="H20" s="27"/>
      <c r="I20" s="27"/>
      <c r="J20" s="27"/>
    </row>
    <row r="21" spans="1:10" ht="27" customHeight="1">
      <c r="A21" s="131" t="s">
        <v>102</v>
      </c>
      <c r="B21" s="130"/>
      <c r="C21" s="130"/>
      <c r="D21" s="130"/>
      <c r="E21" s="130"/>
      <c r="F21" s="40"/>
      <c r="G21" s="27"/>
      <c r="H21" s="27"/>
      <c r="I21" s="27"/>
      <c r="J21" s="27"/>
    </row>
    <row r="22" spans="1:10" ht="7.5" customHeight="1">
      <c r="A22" s="72"/>
      <c r="B22" s="73"/>
      <c r="C22" s="73"/>
      <c r="D22" s="73"/>
      <c r="E22" s="73"/>
      <c r="F22" s="40"/>
      <c r="G22" s="27"/>
      <c r="H22" s="27"/>
      <c r="I22" s="27"/>
      <c r="J22" s="27"/>
    </row>
    <row r="23" spans="1:10" ht="27" customHeight="1">
      <c r="A23" s="134" t="s">
        <v>436</v>
      </c>
      <c r="B23" s="134"/>
      <c r="C23" s="134"/>
      <c r="D23" s="134"/>
      <c r="E23" s="142"/>
      <c r="F23" s="40"/>
      <c r="G23" s="27"/>
      <c r="H23" s="27"/>
      <c r="I23" s="27"/>
      <c r="J23" s="27"/>
    </row>
    <row r="24" spans="1:10" ht="27.75" customHeight="1">
      <c r="A24" s="75" t="s">
        <v>47</v>
      </c>
      <c r="B24" s="55" t="s">
        <v>24</v>
      </c>
      <c r="C24" s="55" t="s">
        <v>30</v>
      </c>
      <c r="D24" s="55" t="s">
        <v>25</v>
      </c>
      <c r="E24" s="55" t="s">
        <v>20</v>
      </c>
      <c r="F24" s="40"/>
      <c r="G24" s="27"/>
      <c r="H24" s="27"/>
      <c r="I24" s="27"/>
      <c r="J24" s="27"/>
    </row>
    <row r="25" spans="1:10" ht="18.75" customHeight="1">
      <c r="A25" s="38" t="s">
        <v>5</v>
      </c>
      <c r="B25" s="113"/>
      <c r="C25" s="114"/>
      <c r="D25" s="113"/>
      <c r="E25" s="114"/>
      <c r="F25" s="66"/>
      <c r="G25" s="27"/>
      <c r="H25" s="27"/>
      <c r="I25" s="27"/>
      <c r="J25" s="27"/>
    </row>
    <row r="26" spans="1:10" ht="12.75" customHeight="1">
      <c r="A26" s="32" t="s">
        <v>46</v>
      </c>
      <c r="B26" s="51">
        <v>343.504</v>
      </c>
      <c r="C26" s="51">
        <v>56.166</v>
      </c>
      <c r="D26" s="51">
        <v>8.189</v>
      </c>
      <c r="E26" s="51">
        <f>SUM(B26:D26)</f>
        <v>407.85900000000004</v>
      </c>
      <c r="F26" s="66"/>
      <c r="G26" s="27"/>
      <c r="H26" s="27"/>
      <c r="I26" s="27"/>
      <c r="J26" s="27"/>
    </row>
    <row r="27" spans="1:10" ht="12.75" customHeight="1">
      <c r="A27" s="32" t="s">
        <v>45</v>
      </c>
      <c r="B27" s="51">
        <v>293.697</v>
      </c>
      <c r="C27" s="51">
        <v>164.414</v>
      </c>
      <c r="D27" s="51">
        <v>10.566</v>
      </c>
      <c r="E27" s="51">
        <f aca="true" t="shared" si="2" ref="E27:E36">SUM(B27:D27)</f>
        <v>468.67699999999996</v>
      </c>
      <c r="F27" s="66"/>
      <c r="G27" s="27"/>
      <c r="H27" s="27"/>
      <c r="I27" s="27"/>
      <c r="J27" s="27"/>
    </row>
    <row r="28" spans="1:10" ht="12.75" customHeight="1">
      <c r="A28" s="32" t="s">
        <v>1</v>
      </c>
      <c r="B28" s="51">
        <f>SUM(B26:B27)</f>
        <v>637.201</v>
      </c>
      <c r="C28" s="51">
        <f>SUM(C26:C27)</f>
        <v>220.57999999999998</v>
      </c>
      <c r="D28" s="51">
        <f>SUM(D26:D27)</f>
        <v>18.755000000000003</v>
      </c>
      <c r="E28" s="51">
        <f t="shared" si="2"/>
        <v>876.536</v>
      </c>
      <c r="F28" s="66"/>
      <c r="G28" s="27"/>
      <c r="H28" s="27"/>
      <c r="I28" s="27"/>
      <c r="J28" s="27"/>
    </row>
    <row r="29" spans="1:10" ht="16.5" customHeight="1">
      <c r="A29" s="38" t="s">
        <v>6</v>
      </c>
      <c r="B29" s="51"/>
      <c r="C29" s="51"/>
      <c r="D29" s="115"/>
      <c r="E29" s="51"/>
      <c r="F29" s="56"/>
      <c r="G29" s="27"/>
      <c r="H29" s="27"/>
      <c r="I29" s="27"/>
      <c r="J29" s="27"/>
    </row>
    <row r="30" spans="1:10" ht="12.75">
      <c r="A30" s="32" t="s">
        <v>46</v>
      </c>
      <c r="B30" s="51">
        <v>123.615</v>
      </c>
      <c r="C30" s="51">
        <v>6.077</v>
      </c>
      <c r="D30" s="51">
        <v>3.046</v>
      </c>
      <c r="E30" s="51">
        <f t="shared" si="2"/>
        <v>132.738</v>
      </c>
      <c r="F30" s="27"/>
      <c r="G30" s="27"/>
      <c r="H30" s="27"/>
      <c r="I30" s="27"/>
      <c r="J30" s="27"/>
    </row>
    <row r="31" spans="1:10" ht="12.75">
      <c r="A31" s="32" t="s">
        <v>45</v>
      </c>
      <c r="B31" s="51">
        <v>147.99</v>
      </c>
      <c r="C31" s="51">
        <v>49.221</v>
      </c>
      <c r="D31" s="51">
        <v>6.458</v>
      </c>
      <c r="E31" s="51">
        <f t="shared" si="2"/>
        <v>203.669</v>
      </c>
      <c r="F31" s="27"/>
      <c r="G31" s="27"/>
      <c r="H31" s="27"/>
      <c r="I31" s="27"/>
      <c r="J31" s="27"/>
    </row>
    <row r="32" spans="1:10" ht="12.75">
      <c r="A32" s="32" t="s">
        <v>1</v>
      </c>
      <c r="B32" s="51">
        <f>SUM(B30:B31)</f>
        <v>271.605</v>
      </c>
      <c r="C32" s="51">
        <f>SUM(C30:C31)</f>
        <v>55.297999999999995</v>
      </c>
      <c r="D32" s="51">
        <f>SUM(D30:D31)</f>
        <v>9.504</v>
      </c>
      <c r="E32" s="51">
        <f t="shared" si="2"/>
        <v>336.40700000000004</v>
      </c>
      <c r="F32" s="27"/>
      <c r="G32" s="27"/>
      <c r="H32" s="27"/>
      <c r="I32" s="27"/>
      <c r="J32" s="27"/>
    </row>
    <row r="33" spans="1:10" ht="16.5" customHeight="1">
      <c r="A33" s="38" t="s">
        <v>21</v>
      </c>
      <c r="B33" s="51"/>
      <c r="C33" s="51"/>
      <c r="D33" s="115"/>
      <c r="E33" s="51"/>
      <c r="F33" s="27"/>
      <c r="G33" s="27"/>
      <c r="H33" s="27"/>
      <c r="I33" s="27"/>
      <c r="J33" s="27"/>
    </row>
    <row r="34" spans="1:10" ht="12.75">
      <c r="A34" s="32" t="s">
        <v>46</v>
      </c>
      <c r="B34" s="51">
        <f>B26+B30</f>
        <v>467.119</v>
      </c>
      <c r="C34" s="51">
        <f>C26+C30</f>
        <v>62.242999999999995</v>
      </c>
      <c r="D34" s="51">
        <f>D26+D30</f>
        <v>11.235</v>
      </c>
      <c r="E34" s="51">
        <f t="shared" si="2"/>
        <v>540.5970000000001</v>
      </c>
      <c r="F34" s="27"/>
      <c r="G34" s="27"/>
      <c r="H34" s="27"/>
      <c r="I34" s="27"/>
      <c r="J34" s="27"/>
    </row>
    <row r="35" spans="1:10" ht="12.75">
      <c r="A35" s="32" t="s">
        <v>45</v>
      </c>
      <c r="B35" s="51">
        <f aca="true" t="shared" si="3" ref="B35:D36">B27+B31</f>
        <v>441.687</v>
      </c>
      <c r="C35" s="51">
        <f t="shared" si="3"/>
        <v>213.635</v>
      </c>
      <c r="D35" s="51">
        <f t="shared" si="3"/>
        <v>17.024</v>
      </c>
      <c r="E35" s="51">
        <f t="shared" si="2"/>
        <v>672.346</v>
      </c>
      <c r="F35" s="27"/>
      <c r="G35" s="27"/>
      <c r="H35" s="27"/>
      <c r="I35" s="27"/>
      <c r="J35" s="27"/>
    </row>
    <row r="36" spans="1:10" ht="12.75">
      <c r="A36" s="33" t="s">
        <v>1</v>
      </c>
      <c r="B36" s="116">
        <f t="shared" si="3"/>
        <v>908.806</v>
      </c>
      <c r="C36" s="116">
        <f t="shared" si="3"/>
        <v>275.878</v>
      </c>
      <c r="D36" s="116">
        <f t="shared" si="3"/>
        <v>28.259</v>
      </c>
      <c r="E36" s="116">
        <f t="shared" si="2"/>
        <v>1212.943</v>
      </c>
      <c r="F36" s="27"/>
      <c r="G36" s="27"/>
      <c r="H36" s="27"/>
      <c r="I36" s="27"/>
      <c r="J36" s="27"/>
    </row>
    <row r="37" spans="1:10" ht="25.5" customHeight="1">
      <c r="A37" s="100"/>
      <c r="B37" s="42"/>
      <c r="C37" s="42"/>
      <c r="D37" s="42"/>
      <c r="E37" s="42"/>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row r="49" spans="1:10" ht="12.75">
      <c r="A49" s="27"/>
      <c r="B49" s="27"/>
      <c r="C49" s="27"/>
      <c r="D49" s="27"/>
      <c r="E49" s="27"/>
      <c r="F49" s="27"/>
      <c r="G49" s="27"/>
      <c r="H49" s="27"/>
      <c r="I49" s="27"/>
      <c r="J49" s="27"/>
    </row>
    <row r="50" spans="1:10" ht="12.75">
      <c r="A50" s="27"/>
      <c r="B50" s="27"/>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27"/>
      <c r="B53" s="27"/>
      <c r="C53" s="27"/>
      <c r="D53" s="27"/>
      <c r="E53" s="27"/>
      <c r="F53" s="27"/>
      <c r="G53" s="27"/>
      <c r="H53" s="27"/>
      <c r="I53" s="27"/>
      <c r="J53" s="27"/>
    </row>
    <row r="54" spans="1:10" ht="12.75">
      <c r="A54" s="27"/>
      <c r="B54" s="27"/>
      <c r="C54" s="27"/>
      <c r="D54" s="27"/>
      <c r="E54" s="27"/>
      <c r="F54" s="27"/>
      <c r="G54" s="27"/>
      <c r="H54" s="27"/>
      <c r="I54" s="27"/>
      <c r="J54" s="27"/>
    </row>
    <row r="55" spans="1:10" ht="12.75">
      <c r="A55" s="27"/>
      <c r="B55" s="27"/>
      <c r="C55" s="27"/>
      <c r="D55" s="27"/>
      <c r="E55" s="27"/>
      <c r="F55" s="27"/>
      <c r="G55" s="27"/>
      <c r="H55" s="27"/>
      <c r="I55" s="27"/>
      <c r="J55" s="27"/>
    </row>
    <row r="56" spans="1:10" ht="12.75">
      <c r="A56" s="27"/>
      <c r="B56" s="27"/>
      <c r="C56" s="27"/>
      <c r="D56" s="27"/>
      <c r="E56" s="27"/>
      <c r="F56" s="27"/>
      <c r="G56" s="27"/>
      <c r="H56" s="27"/>
      <c r="I56" s="27"/>
      <c r="J56" s="27"/>
    </row>
    <row r="57" spans="1:10" ht="12.75">
      <c r="A57" s="27"/>
      <c r="B57" s="27"/>
      <c r="C57" s="27"/>
      <c r="D57" s="27"/>
      <c r="E57" s="27"/>
      <c r="F57" s="27"/>
      <c r="G57" s="27"/>
      <c r="H57" s="27"/>
      <c r="I57" s="27"/>
      <c r="J57" s="27"/>
    </row>
    <row r="58" spans="1:10" ht="12.75">
      <c r="A58" s="27"/>
      <c r="B58" s="27"/>
      <c r="C58" s="27"/>
      <c r="D58" s="27"/>
      <c r="E58" s="27"/>
      <c r="F58" s="27"/>
      <c r="G58" s="27"/>
      <c r="H58" s="27"/>
      <c r="I58" s="27"/>
      <c r="J58" s="27"/>
    </row>
    <row r="59" spans="1:10" ht="12.75">
      <c r="A59" s="27"/>
      <c r="B59" s="27"/>
      <c r="C59" s="27"/>
      <c r="D59" s="27"/>
      <c r="E59" s="27"/>
      <c r="F59" s="27"/>
      <c r="G59" s="27"/>
      <c r="H59" s="27"/>
      <c r="I59" s="27"/>
      <c r="J59" s="27"/>
    </row>
    <row r="60" spans="1:10" ht="12.75">
      <c r="A60" s="27"/>
      <c r="B60" s="27"/>
      <c r="C60" s="27"/>
      <c r="D60" s="27"/>
      <c r="E60" s="27"/>
      <c r="F60" s="27"/>
      <c r="G60" s="27"/>
      <c r="H60" s="27"/>
      <c r="I60" s="27"/>
      <c r="J60" s="27"/>
    </row>
    <row r="61" spans="1:10" ht="12.75">
      <c r="A61" s="27"/>
      <c r="B61" s="27"/>
      <c r="C61" s="27"/>
      <c r="D61" s="27"/>
      <c r="E61" s="27"/>
      <c r="F61" s="27"/>
      <c r="G61" s="27"/>
      <c r="H61" s="27"/>
      <c r="I61" s="27"/>
      <c r="J61" s="27"/>
    </row>
    <row r="62" spans="1:10" ht="12.75">
      <c r="A62" s="27"/>
      <c r="B62" s="27"/>
      <c r="C62" s="27"/>
      <c r="D62" s="27"/>
      <c r="E62" s="27"/>
      <c r="F62" s="27"/>
      <c r="G62" s="27"/>
      <c r="H62" s="27"/>
      <c r="I62" s="27"/>
      <c r="J62" s="27"/>
    </row>
    <row r="63" spans="1:10" ht="12.75">
      <c r="A63" s="27"/>
      <c r="B63" s="27"/>
      <c r="C63" s="27"/>
      <c r="D63" s="27"/>
      <c r="E63" s="27"/>
      <c r="F63" s="27"/>
      <c r="G63" s="27"/>
      <c r="H63" s="27"/>
      <c r="I63" s="27"/>
      <c r="J63" s="27"/>
    </row>
    <row r="64" spans="1:10" ht="12.75">
      <c r="A64" s="27"/>
      <c r="B64" s="27"/>
      <c r="C64" s="27"/>
      <c r="D64" s="27"/>
      <c r="E64" s="27"/>
      <c r="F64" s="27"/>
      <c r="G64" s="27"/>
      <c r="H64" s="27"/>
      <c r="I64" s="27"/>
      <c r="J64" s="27"/>
    </row>
    <row r="65" spans="1:10" ht="12.75">
      <c r="A65" s="27"/>
      <c r="B65" s="27"/>
      <c r="C65" s="27"/>
      <c r="D65" s="27"/>
      <c r="E65" s="27"/>
      <c r="F65" s="27"/>
      <c r="G65" s="27"/>
      <c r="H65" s="27"/>
      <c r="I65" s="27"/>
      <c r="J65" s="27"/>
    </row>
    <row r="66" spans="1:10" ht="12.75">
      <c r="A66" s="27"/>
      <c r="B66" s="27"/>
      <c r="C66" s="27"/>
      <c r="D66" s="27"/>
      <c r="E66" s="27"/>
      <c r="F66" s="27"/>
      <c r="G66" s="27"/>
      <c r="H66" s="27"/>
      <c r="I66" s="27"/>
      <c r="J66" s="27"/>
    </row>
    <row r="67" spans="1:10" ht="12.75">
      <c r="A67" s="27"/>
      <c r="B67" s="27"/>
      <c r="C67" s="27"/>
      <c r="D67" s="27"/>
      <c r="E67" s="27"/>
      <c r="F67" s="27"/>
      <c r="G67" s="27"/>
      <c r="H67" s="27"/>
      <c r="I67" s="27"/>
      <c r="J67" s="27"/>
    </row>
    <row r="68" spans="1:10" ht="12.75">
      <c r="A68" s="27"/>
      <c r="B68" s="27"/>
      <c r="C68" s="27"/>
      <c r="D68" s="27"/>
      <c r="E68" s="27"/>
      <c r="F68" s="27"/>
      <c r="G68" s="27"/>
      <c r="H68" s="27"/>
      <c r="I68" s="27"/>
      <c r="J68" s="27"/>
    </row>
  </sheetData>
  <mergeCells count="5">
    <mergeCell ref="A1:E1"/>
    <mergeCell ref="A3:E3"/>
    <mergeCell ref="A21:E21"/>
    <mergeCell ref="A23:E23"/>
    <mergeCell ref="A18:E18"/>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L68"/>
  <sheetViews>
    <sheetView workbookViewId="0" topLeftCell="A1">
      <selection activeCell="C23" sqref="C23"/>
    </sheetView>
  </sheetViews>
  <sheetFormatPr defaultColWidth="9.140625" defaultRowHeight="12.75"/>
  <cols>
    <col min="1" max="1" width="22.8515625" style="0" customWidth="1"/>
    <col min="2" max="2" width="2.421875" style="0" customWidth="1"/>
    <col min="3" max="3" width="14.28125" style="0" customWidth="1"/>
    <col min="4" max="4" width="2.421875" style="0" customWidth="1"/>
    <col min="5" max="5" width="14.28125" style="0" customWidth="1"/>
    <col min="6" max="6" width="2.421875" style="0" customWidth="1"/>
    <col min="7" max="7" width="14.28125" style="0" customWidth="1"/>
    <col min="8" max="9" width="7.7109375" style="0" customWidth="1"/>
    <col min="10" max="10" width="1.7109375" style="0" customWidth="1"/>
    <col min="11" max="11" width="7.7109375" style="0" customWidth="1"/>
  </cols>
  <sheetData>
    <row r="1" spans="1:12" ht="31.5" customHeight="1">
      <c r="A1" s="131" t="s">
        <v>426</v>
      </c>
      <c r="B1" s="131"/>
      <c r="C1" s="130"/>
      <c r="D1" s="130"/>
      <c r="E1" s="130"/>
      <c r="F1" s="130"/>
      <c r="G1" s="130"/>
      <c r="H1" s="73"/>
      <c r="I1" s="73"/>
      <c r="J1" s="73"/>
      <c r="K1" s="15"/>
      <c r="L1" s="15"/>
    </row>
    <row r="2" spans="1:12" ht="7.5" customHeight="1">
      <c r="A2" s="72"/>
      <c r="B2" s="72"/>
      <c r="C2" s="73"/>
      <c r="D2" s="73"/>
      <c r="E2" s="73"/>
      <c r="F2" s="73"/>
      <c r="G2" s="73"/>
      <c r="H2" s="73"/>
      <c r="I2" s="73"/>
      <c r="J2" s="73"/>
      <c r="K2" s="73"/>
      <c r="L2" s="15"/>
    </row>
    <row r="3" spans="1:12" ht="31.5" customHeight="1">
      <c r="A3" s="134" t="s">
        <v>422</v>
      </c>
      <c r="B3" s="134"/>
      <c r="C3" s="142"/>
      <c r="D3" s="142"/>
      <c r="E3" s="142"/>
      <c r="F3" s="142"/>
      <c r="G3" s="142"/>
      <c r="H3" s="26"/>
      <c r="I3" s="26"/>
      <c r="J3" s="26"/>
      <c r="K3" s="26"/>
      <c r="L3" s="16"/>
    </row>
    <row r="4" spans="1:11" ht="18.75" customHeight="1">
      <c r="A4" s="71" t="s">
        <v>105</v>
      </c>
      <c r="B4" s="71"/>
      <c r="C4" s="96" t="s">
        <v>5</v>
      </c>
      <c r="D4" s="90"/>
      <c r="E4" s="87" t="s">
        <v>6</v>
      </c>
      <c r="F4" s="87"/>
      <c r="G4" s="96" t="s">
        <v>1</v>
      </c>
      <c r="H4" s="56"/>
      <c r="I4" s="71"/>
      <c r="J4" s="50"/>
      <c r="K4" s="86"/>
    </row>
    <row r="5" spans="1:11" ht="12.75" customHeight="1">
      <c r="A5" s="2" t="s">
        <v>82</v>
      </c>
      <c r="B5" s="77"/>
      <c r="C5" s="47"/>
      <c r="D5" s="47"/>
      <c r="E5" s="47"/>
      <c r="F5" s="47"/>
      <c r="G5" s="47"/>
      <c r="H5" s="50"/>
      <c r="I5" s="50"/>
      <c r="J5" s="50"/>
      <c r="K5" s="50"/>
    </row>
    <row r="6" spans="1:11" ht="18" customHeight="1">
      <c r="A6" s="49" t="s">
        <v>46</v>
      </c>
      <c r="B6" s="49"/>
      <c r="C6" s="50"/>
      <c r="D6" s="50"/>
      <c r="E6" s="50"/>
      <c r="F6" s="50"/>
      <c r="G6" s="50"/>
      <c r="H6" s="50"/>
      <c r="I6" s="50"/>
      <c r="J6" s="50"/>
      <c r="K6" s="50"/>
    </row>
    <row r="7" spans="1:11" ht="12.75" customHeight="1">
      <c r="A7" s="27" t="s">
        <v>2</v>
      </c>
      <c r="B7" s="27"/>
      <c r="C7" s="40"/>
      <c r="D7" s="40"/>
      <c r="E7" s="40"/>
      <c r="F7" s="40"/>
      <c r="G7" s="40"/>
      <c r="H7" s="40"/>
      <c r="I7" s="40"/>
      <c r="J7" s="40"/>
      <c r="K7" s="40"/>
    </row>
    <row r="8" spans="1:11" ht="12.75">
      <c r="A8" s="34" t="s">
        <v>17</v>
      </c>
      <c r="B8" s="34"/>
      <c r="C8" s="40">
        <v>379</v>
      </c>
      <c r="D8" s="40"/>
      <c r="E8" s="40">
        <v>117</v>
      </c>
      <c r="F8" s="40"/>
      <c r="G8" s="40">
        <f>SUM(C8:F8)</f>
        <v>496</v>
      </c>
      <c r="H8" s="40"/>
      <c r="I8" s="40"/>
      <c r="J8" s="40"/>
      <c r="K8" s="40"/>
    </row>
    <row r="9" spans="1:11" ht="12.75">
      <c r="A9" s="34" t="s">
        <v>18</v>
      </c>
      <c r="B9" s="34"/>
      <c r="C9" s="40">
        <v>3828</v>
      </c>
      <c r="D9" s="40"/>
      <c r="E9" s="40">
        <v>1645</v>
      </c>
      <c r="F9" s="40"/>
      <c r="G9" s="40">
        <f aca="true" t="shared" si="0" ref="G9:G31">SUM(C9:F9)</f>
        <v>5473</v>
      </c>
      <c r="H9" s="40"/>
      <c r="I9" s="40"/>
      <c r="J9" s="40"/>
      <c r="K9" s="40"/>
    </row>
    <row r="10" spans="1:11" ht="12.75" customHeight="1">
      <c r="A10" s="34" t="s">
        <v>106</v>
      </c>
      <c r="B10" s="24"/>
      <c r="C10" s="40">
        <f>SUM(C8:C9)</f>
        <v>4207</v>
      </c>
      <c r="D10" s="40"/>
      <c r="E10" s="40">
        <f>SUM(E8:E9)</f>
        <v>1762</v>
      </c>
      <c r="F10" s="40"/>
      <c r="G10" s="40">
        <f t="shared" si="0"/>
        <v>5969</v>
      </c>
      <c r="H10" s="40"/>
      <c r="I10" s="40"/>
      <c r="J10" s="40"/>
      <c r="K10" s="40"/>
    </row>
    <row r="11" spans="1:11" ht="18.75" customHeight="1">
      <c r="A11" s="38" t="s">
        <v>3</v>
      </c>
      <c r="B11" s="38"/>
      <c r="C11" s="40"/>
      <c r="D11" s="40"/>
      <c r="E11" s="40"/>
      <c r="F11" s="40"/>
      <c r="G11" s="40"/>
      <c r="H11" s="40"/>
      <c r="I11" s="40"/>
      <c r="J11" s="40"/>
      <c r="K11" s="40"/>
    </row>
    <row r="12" spans="1:11" ht="12.75" customHeight="1">
      <c r="A12" s="32" t="s">
        <v>17</v>
      </c>
      <c r="B12" s="38"/>
      <c r="C12" s="40">
        <v>420</v>
      </c>
      <c r="D12" s="40"/>
      <c r="E12" s="40">
        <v>174</v>
      </c>
      <c r="F12" s="40"/>
      <c r="G12" s="40">
        <f t="shared" si="0"/>
        <v>594</v>
      </c>
      <c r="H12" s="40"/>
      <c r="I12" s="40"/>
      <c r="J12" s="40"/>
      <c r="K12" s="40"/>
    </row>
    <row r="13" spans="1:11" ht="12.75">
      <c r="A13" s="32" t="s">
        <v>18</v>
      </c>
      <c r="B13" s="32"/>
      <c r="C13" s="40">
        <f>6489+11+10</f>
        <v>6510</v>
      </c>
      <c r="D13" s="40"/>
      <c r="E13" s="40">
        <f>1989+5</f>
        <v>1994</v>
      </c>
      <c r="F13" s="40"/>
      <c r="G13" s="40">
        <f t="shared" si="0"/>
        <v>8504</v>
      </c>
      <c r="H13" s="40"/>
      <c r="I13" s="40"/>
      <c r="J13" s="40"/>
      <c r="K13" s="40"/>
    </row>
    <row r="14" spans="1:11" ht="12.75">
      <c r="A14" s="32" t="s">
        <v>107</v>
      </c>
      <c r="B14" s="27"/>
      <c r="C14" s="40">
        <f>SUM(C12:C13)</f>
        <v>6930</v>
      </c>
      <c r="D14" s="40"/>
      <c r="E14" s="40">
        <f>SUM(E12:E13)</f>
        <v>2168</v>
      </c>
      <c r="F14" s="40"/>
      <c r="G14" s="40">
        <f t="shared" si="0"/>
        <v>9098</v>
      </c>
      <c r="H14" s="40"/>
      <c r="I14" s="40"/>
      <c r="J14" s="40"/>
      <c r="K14" s="40"/>
    </row>
    <row r="15" spans="1:11" ht="16.5" customHeight="1">
      <c r="A15" s="49" t="s">
        <v>45</v>
      </c>
      <c r="B15" s="49"/>
      <c r="C15" s="40"/>
      <c r="D15" s="40"/>
      <c r="E15" s="40"/>
      <c r="F15" s="40"/>
      <c r="G15" s="40"/>
      <c r="H15" s="40"/>
      <c r="I15" s="40"/>
      <c r="J15" s="40"/>
      <c r="K15" s="40"/>
    </row>
    <row r="16" spans="1:11" ht="12.75">
      <c r="A16" s="27" t="s">
        <v>2</v>
      </c>
      <c r="B16" s="27"/>
      <c r="C16" s="40"/>
      <c r="D16" s="40"/>
      <c r="E16" s="40"/>
      <c r="F16" s="40"/>
      <c r="G16" s="40"/>
      <c r="H16" s="40"/>
      <c r="I16" s="40"/>
      <c r="J16" s="40"/>
      <c r="K16" s="40"/>
    </row>
    <row r="17" spans="1:11" ht="12.75">
      <c r="A17" s="34" t="s">
        <v>17</v>
      </c>
      <c r="B17" s="34"/>
      <c r="C17" s="40">
        <v>103</v>
      </c>
      <c r="D17" s="40"/>
      <c r="E17" s="40">
        <v>96</v>
      </c>
      <c r="F17" s="40"/>
      <c r="G17" s="40">
        <f t="shared" si="0"/>
        <v>199</v>
      </c>
      <c r="H17" s="40"/>
      <c r="I17" s="40"/>
      <c r="J17" s="40"/>
      <c r="K17" s="40"/>
    </row>
    <row r="18" spans="1:11" ht="12.75">
      <c r="A18" s="34" t="s">
        <v>18</v>
      </c>
      <c r="B18" s="34"/>
      <c r="C18" s="40">
        <v>1430</v>
      </c>
      <c r="D18" s="40"/>
      <c r="E18" s="40">
        <v>826</v>
      </c>
      <c r="F18" s="40"/>
      <c r="G18" s="40">
        <f t="shared" si="0"/>
        <v>2256</v>
      </c>
      <c r="H18" s="40"/>
      <c r="I18" s="40"/>
      <c r="J18" s="40"/>
      <c r="K18" s="40"/>
    </row>
    <row r="19" spans="1:11" ht="12.75">
      <c r="A19" s="34" t="s">
        <v>106</v>
      </c>
      <c r="B19" s="24"/>
      <c r="C19" s="40">
        <f>SUM(C17:C18)</f>
        <v>1533</v>
      </c>
      <c r="D19" s="40"/>
      <c r="E19" s="40">
        <f>SUM(E17:E18)</f>
        <v>922</v>
      </c>
      <c r="F19" s="40"/>
      <c r="G19" s="40">
        <f t="shared" si="0"/>
        <v>2455</v>
      </c>
      <c r="H19" s="40"/>
      <c r="I19" s="40"/>
      <c r="J19" s="40"/>
      <c r="K19" s="40"/>
    </row>
    <row r="20" spans="1:11" ht="12.75">
      <c r="A20" s="38" t="s">
        <v>3</v>
      </c>
      <c r="B20" s="38"/>
      <c r="C20" s="40"/>
      <c r="D20" s="40"/>
      <c r="E20" s="40"/>
      <c r="F20" s="40"/>
      <c r="G20" s="40"/>
      <c r="H20" s="40"/>
      <c r="I20" s="40"/>
      <c r="J20" s="40"/>
      <c r="K20" s="40"/>
    </row>
    <row r="21" spans="1:11" ht="12.75">
      <c r="A21" s="32" t="s">
        <v>17</v>
      </c>
      <c r="B21" s="38"/>
      <c r="C21" s="40">
        <v>555</v>
      </c>
      <c r="D21" s="40"/>
      <c r="E21" s="40">
        <v>266</v>
      </c>
      <c r="F21" s="40"/>
      <c r="G21" s="40">
        <f t="shared" si="0"/>
        <v>821</v>
      </c>
      <c r="H21" s="40"/>
      <c r="I21" s="40"/>
      <c r="J21" s="40"/>
      <c r="K21" s="40"/>
    </row>
    <row r="22" spans="1:11" ht="12.75">
      <c r="A22" s="32" t="s">
        <v>18</v>
      </c>
      <c r="B22" s="32"/>
      <c r="C22" s="40">
        <f>16+7640+4</f>
        <v>7660</v>
      </c>
      <c r="D22" s="40"/>
      <c r="E22" s="40">
        <f>3376+11+4</f>
        <v>3391</v>
      </c>
      <c r="F22" s="40"/>
      <c r="G22" s="40">
        <f t="shared" si="0"/>
        <v>11051</v>
      </c>
      <c r="H22" s="40"/>
      <c r="I22" s="40"/>
      <c r="J22" s="40"/>
      <c r="K22" s="40"/>
    </row>
    <row r="23" spans="1:11" ht="12.75">
      <c r="A23" s="32" t="s">
        <v>107</v>
      </c>
      <c r="B23" s="27"/>
      <c r="C23" s="40">
        <f>SUM(C21:C22)</f>
        <v>8215</v>
      </c>
      <c r="D23" s="40"/>
      <c r="E23" s="40">
        <f>SUM(E21:E22)</f>
        <v>3657</v>
      </c>
      <c r="F23" s="40"/>
      <c r="G23" s="40">
        <f t="shared" si="0"/>
        <v>11872</v>
      </c>
      <c r="H23" s="40"/>
      <c r="I23" s="40"/>
      <c r="J23" s="40"/>
      <c r="K23" s="40"/>
    </row>
    <row r="24" spans="1:11" ht="16.5" customHeight="1">
      <c r="A24" s="28" t="s">
        <v>108</v>
      </c>
      <c r="B24" s="28"/>
      <c r="C24" s="40"/>
      <c r="D24" s="40"/>
      <c r="E24" s="40"/>
      <c r="F24" s="40"/>
      <c r="G24" s="40"/>
      <c r="H24" s="40"/>
      <c r="I24" s="40"/>
      <c r="J24" s="40"/>
      <c r="K24" s="40"/>
    </row>
    <row r="25" spans="1:11" ht="12.75">
      <c r="A25" s="27" t="s">
        <v>2</v>
      </c>
      <c r="B25" s="27"/>
      <c r="C25" s="40"/>
      <c r="D25" s="40"/>
      <c r="E25" s="40"/>
      <c r="F25" s="40"/>
      <c r="G25" s="40"/>
      <c r="H25" s="40"/>
      <c r="I25" s="40"/>
      <c r="J25" s="40"/>
      <c r="K25" s="40"/>
    </row>
    <row r="26" spans="1:11" ht="12.75">
      <c r="A26" s="34" t="s">
        <v>17</v>
      </c>
      <c r="B26" s="34"/>
      <c r="C26" s="40">
        <f>C8+C17</f>
        <v>482</v>
      </c>
      <c r="D26" s="40"/>
      <c r="E26" s="40">
        <f>E8+E17</f>
        <v>213</v>
      </c>
      <c r="F26" s="40"/>
      <c r="G26" s="40">
        <f t="shared" si="0"/>
        <v>695</v>
      </c>
      <c r="H26" s="40"/>
      <c r="I26" s="40"/>
      <c r="J26" s="40"/>
      <c r="K26" s="40"/>
    </row>
    <row r="27" spans="1:11" ht="12.75">
      <c r="A27" s="34" t="s">
        <v>18</v>
      </c>
      <c r="B27" s="34"/>
      <c r="C27" s="40">
        <f>C9+C18</f>
        <v>5258</v>
      </c>
      <c r="D27" s="40"/>
      <c r="E27" s="40">
        <f>E9+E18</f>
        <v>2471</v>
      </c>
      <c r="F27" s="40"/>
      <c r="G27" s="40">
        <f t="shared" si="0"/>
        <v>7729</v>
      </c>
      <c r="H27" s="40"/>
      <c r="I27" s="40"/>
      <c r="J27" s="40"/>
      <c r="K27" s="40"/>
    </row>
    <row r="28" spans="1:11" ht="12.75">
      <c r="A28" s="34" t="s">
        <v>106</v>
      </c>
      <c r="B28" s="24"/>
      <c r="C28" s="40">
        <f>C10+C19</f>
        <v>5740</v>
      </c>
      <c r="D28" s="40"/>
      <c r="E28" s="40">
        <f>E10+E19</f>
        <v>2684</v>
      </c>
      <c r="F28" s="40"/>
      <c r="G28" s="40">
        <f t="shared" si="0"/>
        <v>8424</v>
      </c>
      <c r="H28" s="40"/>
      <c r="I28" s="40"/>
      <c r="J28" s="40"/>
      <c r="K28" s="40"/>
    </row>
    <row r="29" spans="1:11" ht="12.75">
      <c r="A29" s="38" t="s">
        <v>3</v>
      </c>
      <c r="B29" s="38"/>
      <c r="C29" s="40"/>
      <c r="D29" s="40"/>
      <c r="E29" s="40"/>
      <c r="F29" s="40"/>
      <c r="G29" s="40"/>
      <c r="H29" s="40"/>
      <c r="I29" s="40"/>
      <c r="J29" s="40"/>
      <c r="K29" s="40"/>
    </row>
    <row r="30" spans="1:11" ht="12.75">
      <c r="A30" s="32" t="s">
        <v>17</v>
      </c>
      <c r="B30" s="38"/>
      <c r="C30" s="40">
        <f>C12+C21</f>
        <v>975</v>
      </c>
      <c r="D30" s="40"/>
      <c r="E30" s="40">
        <f>E12+E21</f>
        <v>440</v>
      </c>
      <c r="F30" s="40"/>
      <c r="G30" s="40">
        <f t="shared" si="0"/>
        <v>1415</v>
      </c>
      <c r="H30" s="40"/>
      <c r="I30" s="40"/>
      <c r="J30" s="40"/>
      <c r="K30" s="40"/>
    </row>
    <row r="31" spans="1:11" ht="12.75">
      <c r="A31" s="32" t="s">
        <v>18</v>
      </c>
      <c r="B31" s="32"/>
      <c r="C31" s="40">
        <f>C13+C22</f>
        <v>14170</v>
      </c>
      <c r="D31" s="40"/>
      <c r="E31" s="40">
        <f>E13+E22</f>
        <v>5385</v>
      </c>
      <c r="F31" s="40"/>
      <c r="G31" s="40">
        <f t="shared" si="0"/>
        <v>19555</v>
      </c>
      <c r="H31" s="40"/>
      <c r="I31" s="40"/>
      <c r="J31" s="40"/>
      <c r="K31" s="40"/>
    </row>
    <row r="32" spans="1:11" ht="12.75">
      <c r="A32" s="33" t="s">
        <v>1</v>
      </c>
      <c r="B32" s="33"/>
      <c r="C32" s="44">
        <f>SUM(C30:C31)</f>
        <v>15145</v>
      </c>
      <c r="D32" s="44"/>
      <c r="E32" s="44">
        <f>SUM(E30:E31)</f>
        <v>5825</v>
      </c>
      <c r="F32" s="44"/>
      <c r="G32" s="44">
        <f>SUM(G30:G31)</f>
        <v>20970</v>
      </c>
      <c r="H32" s="40"/>
      <c r="I32" s="40"/>
      <c r="J32" s="40"/>
      <c r="K32" s="40"/>
    </row>
    <row r="33" spans="1:11" ht="24" customHeight="1">
      <c r="A33" s="48"/>
      <c r="B33" s="48"/>
      <c r="C33" s="42"/>
      <c r="D33" s="42"/>
      <c r="E33" s="42"/>
      <c r="F33" s="42"/>
      <c r="G33" s="42"/>
      <c r="H33" s="42"/>
      <c r="I33" s="42"/>
      <c r="J33" s="42"/>
      <c r="K33" s="42"/>
    </row>
    <row r="34" spans="1:11" ht="14.25" customHeight="1">
      <c r="A34" s="71"/>
      <c r="B34" s="71"/>
      <c r="C34" s="71"/>
      <c r="D34" s="71"/>
      <c r="E34" s="71"/>
      <c r="F34" s="71"/>
      <c r="G34" s="71"/>
      <c r="H34" s="56"/>
      <c r="I34" s="56"/>
      <c r="J34" s="56"/>
      <c r="K34" s="56"/>
    </row>
    <row r="35" spans="1:11" ht="12.75" customHeight="1">
      <c r="A35" s="27"/>
      <c r="B35" s="27"/>
      <c r="C35" s="27"/>
      <c r="D35" s="27"/>
      <c r="E35" s="27"/>
      <c r="F35" s="27"/>
      <c r="G35" s="27"/>
      <c r="H35" s="27"/>
      <c r="I35" s="27"/>
      <c r="J35" s="27"/>
      <c r="K35" s="27"/>
    </row>
    <row r="36" spans="1:11" ht="12.75" customHeight="1">
      <c r="A36" s="27"/>
      <c r="B36" s="27"/>
      <c r="C36" s="27"/>
      <c r="D36" s="27"/>
      <c r="E36" s="27"/>
      <c r="F36" s="27"/>
      <c r="G36" s="27"/>
      <c r="H36" s="27"/>
      <c r="I36" s="27"/>
      <c r="J36" s="27"/>
      <c r="K36" s="27"/>
    </row>
    <row r="37" spans="1:11" ht="12.75">
      <c r="A37" s="24"/>
      <c r="B37" s="24"/>
      <c r="C37" s="27"/>
      <c r="D37" s="27"/>
      <c r="E37" s="27"/>
      <c r="F37" s="27"/>
      <c r="G37" s="27"/>
      <c r="H37" s="27"/>
      <c r="I37" s="27"/>
      <c r="J37" s="27"/>
      <c r="K37" s="27"/>
    </row>
    <row r="38" spans="1:11" ht="12.75">
      <c r="A38" s="27"/>
      <c r="B38" s="27"/>
      <c r="C38" s="27"/>
      <c r="D38" s="27"/>
      <c r="E38" s="27"/>
      <c r="F38" s="27"/>
      <c r="G38" s="27"/>
      <c r="H38" s="27"/>
      <c r="I38" s="27"/>
      <c r="J38" s="27"/>
      <c r="K38" s="27"/>
    </row>
    <row r="39" spans="1:11" ht="12.75">
      <c r="A39" s="27"/>
      <c r="B39" s="27"/>
      <c r="C39" s="27"/>
      <c r="D39" s="27"/>
      <c r="E39" s="27"/>
      <c r="F39" s="27"/>
      <c r="G39" s="27"/>
      <c r="H39" s="27"/>
      <c r="I39" s="27"/>
      <c r="J39" s="27"/>
      <c r="K39" s="27"/>
    </row>
    <row r="40" spans="1:11" ht="12.75">
      <c r="A40" s="27"/>
      <c r="B40" s="27"/>
      <c r="C40" s="27"/>
      <c r="D40" s="27"/>
      <c r="E40" s="27"/>
      <c r="F40" s="27"/>
      <c r="G40" s="27"/>
      <c r="H40" s="27"/>
      <c r="I40" s="27"/>
      <c r="J40" s="27"/>
      <c r="K40" s="27"/>
    </row>
    <row r="41" spans="1:11" ht="12.75">
      <c r="A41" s="27"/>
      <c r="B41" s="27"/>
      <c r="C41" s="27"/>
      <c r="D41" s="27"/>
      <c r="E41" s="27"/>
      <c r="F41" s="27"/>
      <c r="G41" s="27"/>
      <c r="H41" s="27"/>
      <c r="I41" s="27"/>
      <c r="J41" s="27"/>
      <c r="K41" s="27"/>
    </row>
    <row r="42" spans="1:11" ht="12.75">
      <c r="A42" s="27"/>
      <c r="B42" s="27"/>
      <c r="C42" s="27"/>
      <c r="D42" s="27"/>
      <c r="E42" s="27"/>
      <c r="F42" s="27"/>
      <c r="G42" s="27"/>
      <c r="H42" s="27"/>
      <c r="I42" s="27"/>
      <c r="J42" s="27"/>
      <c r="K42" s="27"/>
    </row>
    <row r="43" spans="1:11" ht="12.75">
      <c r="A43" s="27"/>
      <c r="B43" s="27"/>
      <c r="C43" s="27"/>
      <c r="D43" s="27"/>
      <c r="E43" s="27"/>
      <c r="F43" s="27"/>
      <c r="G43" s="27"/>
      <c r="H43" s="27"/>
      <c r="I43" s="27"/>
      <c r="J43" s="27"/>
      <c r="K43" s="27"/>
    </row>
    <row r="44" spans="1:11" ht="12.75">
      <c r="A44" s="27"/>
      <c r="B44" s="27"/>
      <c r="C44" s="27"/>
      <c r="D44" s="27"/>
      <c r="E44" s="27"/>
      <c r="F44" s="27"/>
      <c r="G44" s="27"/>
      <c r="H44" s="27"/>
      <c r="I44" s="27"/>
      <c r="J44" s="27"/>
      <c r="K44" s="27"/>
    </row>
    <row r="45" spans="1:11" ht="12.75">
      <c r="A45" s="27"/>
      <c r="B45" s="27"/>
      <c r="C45" s="27"/>
      <c r="D45" s="27"/>
      <c r="E45" s="27"/>
      <c r="F45" s="27"/>
      <c r="G45" s="27"/>
      <c r="H45" s="27"/>
      <c r="I45" s="27"/>
      <c r="J45" s="27"/>
      <c r="K45" s="27"/>
    </row>
    <row r="46" spans="1:11" ht="12.75">
      <c r="A46" s="29"/>
      <c r="B46" s="29"/>
      <c r="C46" s="27"/>
      <c r="D46" s="27"/>
      <c r="E46" s="27"/>
      <c r="F46" s="27"/>
      <c r="G46" s="27"/>
      <c r="H46" s="27"/>
      <c r="I46" s="27"/>
      <c r="J46" s="27"/>
      <c r="K46" s="27"/>
    </row>
    <row r="47" spans="1:11" ht="12.75">
      <c r="A47" s="30"/>
      <c r="B47" s="30"/>
      <c r="C47" s="27"/>
      <c r="D47" s="27"/>
      <c r="E47" s="27"/>
      <c r="F47" s="27"/>
      <c r="G47" s="27"/>
      <c r="H47" s="27"/>
      <c r="I47" s="27"/>
      <c r="J47" s="27"/>
      <c r="K47" s="27"/>
    </row>
    <row r="48" spans="1:11" ht="12.75">
      <c r="A48" s="30"/>
      <c r="B48" s="30"/>
      <c r="C48" s="27"/>
      <c r="D48" s="27"/>
      <c r="E48" s="27"/>
      <c r="F48" s="27"/>
      <c r="G48" s="27"/>
      <c r="H48" s="27"/>
      <c r="I48" s="27"/>
      <c r="J48" s="27"/>
      <c r="K48" s="27"/>
    </row>
    <row r="49" spans="1:11" ht="12.75">
      <c r="A49" s="24"/>
      <c r="B49" s="24"/>
      <c r="C49" s="27"/>
      <c r="D49" s="27"/>
      <c r="E49" s="27"/>
      <c r="F49" s="27"/>
      <c r="G49" s="27"/>
      <c r="H49" s="27"/>
      <c r="I49" s="27"/>
      <c r="J49" s="27"/>
      <c r="K49" s="27"/>
    </row>
    <row r="50" spans="1:11" ht="12.75">
      <c r="A50" s="27"/>
      <c r="B50" s="27"/>
      <c r="C50" s="27"/>
      <c r="D50" s="27"/>
      <c r="E50" s="27"/>
      <c r="F50" s="27"/>
      <c r="G50" s="27"/>
      <c r="H50" s="27"/>
      <c r="I50" s="27"/>
      <c r="J50" s="27"/>
      <c r="K50" s="27"/>
    </row>
    <row r="51" spans="1:11" ht="12.75">
      <c r="A51" s="27"/>
      <c r="B51" s="27"/>
      <c r="C51" s="27"/>
      <c r="D51" s="27"/>
      <c r="E51" s="27"/>
      <c r="F51" s="27"/>
      <c r="G51" s="27"/>
      <c r="H51" s="27"/>
      <c r="I51" s="27"/>
      <c r="J51" s="27"/>
      <c r="K51" s="27"/>
    </row>
    <row r="52" spans="1:11" ht="12.75">
      <c r="A52" s="27"/>
      <c r="B52" s="27"/>
      <c r="C52" s="27"/>
      <c r="D52" s="27"/>
      <c r="E52" s="27"/>
      <c r="F52" s="27"/>
      <c r="G52" s="27"/>
      <c r="H52" s="27"/>
      <c r="I52" s="27"/>
      <c r="J52" s="27"/>
      <c r="K52" s="27"/>
    </row>
    <row r="53" spans="1:11" ht="12.75">
      <c r="A53" s="27"/>
      <c r="B53" s="27"/>
      <c r="C53" s="27"/>
      <c r="D53" s="27"/>
      <c r="E53" s="27"/>
      <c r="F53" s="27"/>
      <c r="G53" s="27"/>
      <c r="H53" s="27"/>
      <c r="I53" s="27"/>
      <c r="J53" s="27"/>
      <c r="K53" s="27"/>
    </row>
    <row r="54" spans="1:11" ht="12.75">
      <c r="A54" s="27"/>
      <c r="B54" s="27"/>
      <c r="C54" s="27"/>
      <c r="D54" s="27"/>
      <c r="E54" s="27"/>
      <c r="F54" s="27"/>
      <c r="G54" s="27"/>
      <c r="H54" s="27"/>
      <c r="I54" s="27"/>
      <c r="J54" s="27"/>
      <c r="K54" s="27"/>
    </row>
    <row r="55" spans="1:11" ht="12.75">
      <c r="A55" s="28"/>
      <c r="B55" s="28"/>
      <c r="C55" s="27"/>
      <c r="D55" s="27"/>
      <c r="E55" s="27"/>
      <c r="F55" s="27"/>
      <c r="G55" s="27"/>
      <c r="H55" s="27"/>
      <c r="I55" s="27"/>
      <c r="J55" s="27"/>
      <c r="K55" s="27"/>
    </row>
    <row r="56" spans="1:11" ht="12.75">
      <c r="A56" s="48"/>
      <c r="B56" s="48"/>
      <c r="C56" s="37"/>
      <c r="D56" s="37"/>
      <c r="E56" s="37"/>
      <c r="F56" s="37"/>
      <c r="G56" s="37"/>
      <c r="H56" s="37"/>
      <c r="I56" s="37"/>
      <c r="J56" s="37"/>
      <c r="K56" s="37"/>
    </row>
    <row r="57" spans="1:11" ht="15" customHeight="1">
      <c r="A57" s="24"/>
      <c r="B57" s="24"/>
      <c r="C57" s="27"/>
      <c r="D57" s="27"/>
      <c r="E57" s="27"/>
      <c r="F57" s="27"/>
      <c r="G57" s="27"/>
      <c r="H57" s="27"/>
      <c r="I57" s="27"/>
      <c r="J57" s="27"/>
      <c r="K57" s="27"/>
    </row>
    <row r="58" spans="1:11" ht="12.75">
      <c r="A58" s="27"/>
      <c r="B58" s="27"/>
      <c r="C58" s="27"/>
      <c r="D58" s="27"/>
      <c r="E58" s="27"/>
      <c r="F58" s="27"/>
      <c r="G58" s="27"/>
      <c r="H58" s="27"/>
      <c r="I58" s="27"/>
      <c r="J58" s="27"/>
      <c r="K58" s="27"/>
    </row>
    <row r="59" spans="1:11" ht="12.75">
      <c r="A59" s="27"/>
      <c r="B59" s="27"/>
      <c r="C59" s="27"/>
      <c r="D59" s="27"/>
      <c r="E59" s="27"/>
      <c r="F59" s="27"/>
      <c r="G59" s="27"/>
      <c r="H59" s="27"/>
      <c r="I59" s="27"/>
      <c r="J59" s="27"/>
      <c r="K59" s="27"/>
    </row>
    <row r="60" spans="1:11" ht="12.75">
      <c r="A60" s="27"/>
      <c r="B60" s="27"/>
      <c r="C60" s="27"/>
      <c r="D60" s="27"/>
      <c r="E60" s="27"/>
      <c r="F60" s="27"/>
      <c r="G60" s="27"/>
      <c r="H60" s="27"/>
      <c r="I60" s="27"/>
      <c r="J60" s="27"/>
      <c r="K60" s="27"/>
    </row>
    <row r="61" spans="1:11" ht="12.75">
      <c r="A61" s="27"/>
      <c r="B61" s="27"/>
      <c r="C61" s="27"/>
      <c r="D61" s="27"/>
      <c r="E61" s="27"/>
      <c r="F61" s="27"/>
      <c r="G61" s="27"/>
      <c r="H61" s="27"/>
      <c r="I61" s="27"/>
      <c r="J61" s="27"/>
      <c r="K61" s="27"/>
    </row>
    <row r="62" spans="1:11" ht="12.75">
      <c r="A62" s="27"/>
      <c r="B62" s="27"/>
      <c r="C62" s="27"/>
      <c r="D62" s="27"/>
      <c r="E62" s="27"/>
      <c r="F62" s="27"/>
      <c r="G62" s="27"/>
      <c r="H62" s="27"/>
      <c r="I62" s="27"/>
      <c r="J62" s="27"/>
      <c r="K62" s="27"/>
    </row>
    <row r="63" spans="1:11" ht="12.75">
      <c r="A63" s="27"/>
      <c r="B63" s="27"/>
      <c r="C63" s="27"/>
      <c r="D63" s="27"/>
      <c r="E63" s="27"/>
      <c r="F63" s="27"/>
      <c r="G63" s="27"/>
      <c r="H63" s="27"/>
      <c r="I63" s="27"/>
      <c r="J63" s="27"/>
      <c r="K63" s="27"/>
    </row>
    <row r="64" spans="1:11" ht="12.75">
      <c r="A64" s="27"/>
      <c r="B64" s="27"/>
      <c r="C64" s="27"/>
      <c r="D64" s="27"/>
      <c r="E64" s="27"/>
      <c r="F64" s="27"/>
      <c r="G64" s="27"/>
      <c r="H64" s="27"/>
      <c r="I64" s="27"/>
      <c r="J64" s="27"/>
      <c r="K64" s="27"/>
    </row>
    <row r="65" spans="1:11" ht="12.75">
      <c r="A65" s="27"/>
      <c r="B65" s="27"/>
      <c r="C65" s="27"/>
      <c r="D65" s="27"/>
      <c r="E65" s="27"/>
      <c r="F65" s="27"/>
      <c r="G65" s="27"/>
      <c r="H65" s="27"/>
      <c r="I65" s="27"/>
      <c r="J65" s="27"/>
      <c r="K65" s="27"/>
    </row>
    <row r="66" spans="1:11" ht="12.75">
      <c r="A66" s="27"/>
      <c r="B66" s="27"/>
      <c r="C66" s="27"/>
      <c r="D66" s="27"/>
      <c r="E66" s="27"/>
      <c r="F66" s="27"/>
      <c r="G66" s="27"/>
      <c r="H66" s="27"/>
      <c r="I66" s="27"/>
      <c r="J66" s="27"/>
      <c r="K66" s="27"/>
    </row>
    <row r="67" spans="1:11" ht="12.75">
      <c r="A67" s="27"/>
      <c r="B67" s="27"/>
      <c r="C67" s="27"/>
      <c r="D67" s="27"/>
      <c r="E67" s="27"/>
      <c r="F67" s="27"/>
      <c r="G67" s="27"/>
      <c r="H67" s="27"/>
      <c r="I67" s="27"/>
      <c r="J67" s="27"/>
      <c r="K67" s="27"/>
    </row>
    <row r="68" spans="1:11" ht="12.75">
      <c r="A68" s="27"/>
      <c r="B68" s="27"/>
      <c r="C68" s="27"/>
      <c r="D68" s="27"/>
      <c r="E68" s="27"/>
      <c r="F68" s="27"/>
      <c r="G68" s="27"/>
      <c r="H68" s="27"/>
      <c r="I68" s="27"/>
      <c r="J68" s="27"/>
      <c r="K68" s="27"/>
    </row>
  </sheetData>
  <mergeCells count="2">
    <mergeCell ref="A3:G3"/>
    <mergeCell ref="A1:G1"/>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K27"/>
  <sheetViews>
    <sheetView workbookViewId="0" topLeftCell="A1">
      <selection activeCell="C23" sqref="C23"/>
    </sheetView>
  </sheetViews>
  <sheetFormatPr defaultColWidth="9.140625" defaultRowHeight="12.75"/>
  <cols>
    <col min="1" max="1" width="21.421875" style="0" customWidth="1"/>
    <col min="2" max="3" width="8.28125" style="0" customWidth="1"/>
    <col min="4" max="4" width="1.8515625" style="0" customWidth="1"/>
    <col min="5" max="6" width="8.28125" style="0" customWidth="1"/>
    <col min="7" max="7" width="1.7109375" style="0" customWidth="1"/>
    <col min="8" max="8" width="7.57421875" style="0" customWidth="1"/>
    <col min="9" max="9" width="8.140625" style="0" customWidth="1"/>
  </cols>
  <sheetData>
    <row r="1" spans="1:11" ht="27" customHeight="1">
      <c r="A1" s="131" t="s">
        <v>109</v>
      </c>
      <c r="B1" s="130"/>
      <c r="C1" s="130"/>
      <c r="D1" s="130"/>
      <c r="E1" s="130"/>
      <c r="F1" s="130"/>
      <c r="G1" s="130"/>
      <c r="H1" s="130"/>
      <c r="I1" s="130"/>
      <c r="J1" s="73"/>
      <c r="K1" s="73"/>
    </row>
    <row r="2" spans="1:9" ht="12.75" customHeight="1">
      <c r="A2" s="72"/>
      <c r="B2" s="73"/>
      <c r="C2" s="73"/>
      <c r="D2" s="73"/>
      <c r="E2" s="73"/>
      <c r="F2" s="73"/>
      <c r="G2" s="73"/>
      <c r="H2" s="73"/>
      <c r="I2" s="73"/>
    </row>
    <row r="3" spans="1:11" ht="27" customHeight="1">
      <c r="A3" s="134" t="s">
        <v>423</v>
      </c>
      <c r="B3" s="134"/>
      <c r="C3" s="134"/>
      <c r="D3" s="134"/>
      <c r="E3" s="134"/>
      <c r="F3" s="134"/>
      <c r="G3" s="134"/>
      <c r="H3" s="134"/>
      <c r="I3" s="134"/>
      <c r="J3" s="26"/>
      <c r="K3" s="26"/>
    </row>
    <row r="4" spans="1:11" ht="16.5" customHeight="1">
      <c r="A4" s="71" t="s">
        <v>81</v>
      </c>
      <c r="B4" s="145" t="s">
        <v>2</v>
      </c>
      <c r="C4" s="145"/>
      <c r="D4" s="26"/>
      <c r="E4" s="147" t="s">
        <v>3</v>
      </c>
      <c r="F4" s="147"/>
      <c r="G4" s="26"/>
      <c r="H4" s="146" t="s">
        <v>1</v>
      </c>
      <c r="I4" s="146"/>
      <c r="J4" s="26"/>
      <c r="K4" s="26"/>
    </row>
    <row r="5" spans="1:11" ht="28.5" customHeight="1">
      <c r="A5" s="5" t="s">
        <v>83</v>
      </c>
      <c r="B5" s="10" t="s">
        <v>110</v>
      </c>
      <c r="C5" s="10" t="s">
        <v>111</v>
      </c>
      <c r="D5" s="10"/>
      <c r="E5" s="10" t="s">
        <v>112</v>
      </c>
      <c r="F5" s="10" t="s">
        <v>412</v>
      </c>
      <c r="G5" s="77"/>
      <c r="H5" s="47" t="s">
        <v>113</v>
      </c>
      <c r="I5" s="47" t="s">
        <v>114</v>
      </c>
      <c r="J5" s="71"/>
      <c r="K5" s="71"/>
    </row>
    <row r="6" spans="1:10" ht="18.75" customHeight="1">
      <c r="A6" s="28" t="s">
        <v>5</v>
      </c>
      <c r="B6" s="7"/>
      <c r="C6" s="4"/>
      <c r="D6" s="4"/>
      <c r="E6" s="4"/>
      <c r="F6" s="4"/>
      <c r="G6" s="7"/>
      <c r="H6" s="7"/>
      <c r="I6" s="7"/>
      <c r="J6" s="73"/>
    </row>
    <row r="7" spans="1:9" ht="12.75">
      <c r="A7" s="97" t="s">
        <v>84</v>
      </c>
      <c r="B7" s="1">
        <v>456</v>
      </c>
      <c r="C7" s="4">
        <v>4766</v>
      </c>
      <c r="D7" s="4"/>
      <c r="E7" s="4">
        <v>924</v>
      </c>
      <c r="F7" s="4">
        <f>12848+25+12</f>
        <v>12885</v>
      </c>
      <c r="G7" s="4"/>
      <c r="H7" s="4">
        <f>SUM(B7:G7)</f>
        <v>19031</v>
      </c>
      <c r="I7" s="4">
        <f>(H7/$H$11)*100</f>
        <v>84.9332797786406</v>
      </c>
    </row>
    <row r="8" spans="1:9" ht="12.75">
      <c r="A8" s="97" t="s">
        <v>85</v>
      </c>
      <c r="B8" s="1">
        <v>5</v>
      </c>
      <c r="C8" s="4">
        <v>471</v>
      </c>
      <c r="D8" s="4"/>
      <c r="E8" s="4">
        <v>21</v>
      </c>
      <c r="F8" s="4">
        <v>1089</v>
      </c>
      <c r="G8" s="4"/>
      <c r="H8" s="4">
        <f aca="true" t="shared" si="0" ref="H8:H23">SUM(B8:G8)</f>
        <v>1586</v>
      </c>
      <c r="I8" s="4">
        <f>(H8/$H$11)*100</f>
        <v>7.07814522247512</v>
      </c>
    </row>
    <row r="9" spans="1:9" ht="12.75">
      <c r="A9" s="97" t="s">
        <v>86</v>
      </c>
      <c r="B9" s="1">
        <v>20</v>
      </c>
      <c r="C9" s="4">
        <v>396</v>
      </c>
      <c r="D9" s="4"/>
      <c r="E9" s="4">
        <v>38</v>
      </c>
      <c r="F9" s="4">
        <f>915+3</f>
        <v>918</v>
      </c>
      <c r="G9" s="4"/>
      <c r="H9" s="4">
        <f t="shared" si="0"/>
        <v>1372</v>
      </c>
      <c r="I9" s="4">
        <f>(H9/$H$11)*100</f>
        <v>6.12308653545767</v>
      </c>
    </row>
    <row r="10" spans="1:9" ht="12.75">
      <c r="A10" s="97" t="s">
        <v>87</v>
      </c>
      <c r="B10" s="117" t="s">
        <v>22</v>
      </c>
      <c r="C10" s="62">
        <v>66</v>
      </c>
      <c r="D10" s="4"/>
      <c r="E10" s="62">
        <v>1</v>
      </c>
      <c r="F10" s="4">
        <v>351</v>
      </c>
      <c r="G10" s="4"/>
      <c r="H10" s="4">
        <f t="shared" si="0"/>
        <v>418</v>
      </c>
      <c r="I10" s="4">
        <f>(H10/$H$11)*100</f>
        <v>1.8654884634266078</v>
      </c>
    </row>
    <row r="11" spans="1:9" ht="12.75">
      <c r="A11" s="38" t="s">
        <v>1</v>
      </c>
      <c r="B11" s="1">
        <f>SUM(B7:B10)</f>
        <v>481</v>
      </c>
      <c r="C11" s="4">
        <f>SUM(C7:C10)</f>
        <v>5699</v>
      </c>
      <c r="D11" s="4"/>
      <c r="E11" s="4">
        <f>SUM(E7:E10)</f>
        <v>984</v>
      </c>
      <c r="F11" s="4">
        <f>SUM(F7:F10)</f>
        <v>15243</v>
      </c>
      <c r="G11" s="4"/>
      <c r="H11" s="4">
        <f t="shared" si="0"/>
        <v>22407</v>
      </c>
      <c r="I11" s="4">
        <f>(H11/$H$11)*100</f>
        <v>100</v>
      </c>
    </row>
    <row r="12" spans="1:9" ht="18.75" customHeight="1">
      <c r="A12" s="28" t="s">
        <v>6</v>
      </c>
      <c r="B12" s="4"/>
      <c r="C12" s="4"/>
      <c r="D12" s="4"/>
      <c r="E12" s="4"/>
      <c r="F12" s="4"/>
      <c r="G12" s="4"/>
      <c r="H12" s="4"/>
      <c r="I12" s="4"/>
    </row>
    <row r="13" spans="1:9" ht="12.75">
      <c r="A13" s="97" t="s">
        <v>84</v>
      </c>
      <c r="B13" s="4">
        <v>209</v>
      </c>
      <c r="C13" s="4">
        <v>2321</v>
      </c>
      <c r="D13" s="4"/>
      <c r="E13" s="4">
        <v>425</v>
      </c>
      <c r="F13" s="4">
        <f>5071+19</f>
        <v>5090</v>
      </c>
      <c r="G13" s="4"/>
      <c r="H13" s="4">
        <f t="shared" si="0"/>
        <v>8045</v>
      </c>
      <c r="I13" s="4">
        <f>(H13/$H$17)*100</f>
        <v>88.94416804864565</v>
      </c>
    </row>
    <row r="14" spans="1:9" ht="12.75">
      <c r="A14" s="97" t="s">
        <v>85</v>
      </c>
      <c r="B14" s="62" t="s">
        <v>22</v>
      </c>
      <c r="C14" s="4">
        <v>173</v>
      </c>
      <c r="D14" s="4"/>
      <c r="E14" s="62">
        <v>3</v>
      </c>
      <c r="F14" s="4">
        <v>335</v>
      </c>
      <c r="G14" s="4"/>
      <c r="H14" s="4">
        <f t="shared" si="0"/>
        <v>511</v>
      </c>
      <c r="I14" s="4">
        <f>(H14/$H$17)*100</f>
        <v>5.649530127142068</v>
      </c>
    </row>
    <row r="15" spans="1:9" ht="12.75">
      <c r="A15" s="97" t="s">
        <v>86</v>
      </c>
      <c r="B15" s="4">
        <v>1</v>
      </c>
      <c r="C15" s="4">
        <v>113</v>
      </c>
      <c r="D15" s="4"/>
      <c r="E15" s="4">
        <v>14</v>
      </c>
      <c r="F15" s="4">
        <v>219</v>
      </c>
      <c r="G15" s="4"/>
      <c r="H15" s="4">
        <f t="shared" si="0"/>
        <v>347</v>
      </c>
      <c r="I15" s="4">
        <f>(H15/$H$17)*100</f>
        <v>3.836373687119956</v>
      </c>
    </row>
    <row r="16" spans="1:9" ht="12.75">
      <c r="A16" s="97" t="s">
        <v>87</v>
      </c>
      <c r="B16" s="62" t="s">
        <v>22</v>
      </c>
      <c r="C16" s="4">
        <v>37</v>
      </c>
      <c r="D16" s="4"/>
      <c r="E16" s="62" t="s">
        <v>22</v>
      </c>
      <c r="F16" s="4">
        <v>105</v>
      </c>
      <c r="G16" s="4"/>
      <c r="H16" s="4">
        <f t="shared" si="0"/>
        <v>142</v>
      </c>
      <c r="I16" s="4">
        <f>(H16/$H$17)*100</f>
        <v>1.5699281370923162</v>
      </c>
    </row>
    <row r="17" spans="1:9" ht="12.75">
      <c r="A17" s="38" t="s">
        <v>1</v>
      </c>
      <c r="B17" s="4">
        <f>SUM(B13:B16)</f>
        <v>210</v>
      </c>
      <c r="C17" s="4">
        <f>SUM(C13:C16)</f>
        <v>2644</v>
      </c>
      <c r="D17" s="4"/>
      <c r="E17" s="4">
        <f>SUM(E13:E16)</f>
        <v>442</v>
      </c>
      <c r="F17" s="4">
        <f>SUM(F13:F16)</f>
        <v>5749</v>
      </c>
      <c r="G17" s="4"/>
      <c r="H17" s="4">
        <f t="shared" si="0"/>
        <v>9045</v>
      </c>
      <c r="I17" s="4">
        <f>(H17/$H$17)*100</f>
        <v>100</v>
      </c>
    </row>
    <row r="18" spans="1:8" ht="18.75" customHeight="1">
      <c r="A18" s="28" t="s">
        <v>21</v>
      </c>
      <c r="H18" s="4"/>
    </row>
    <row r="19" spans="1:9" ht="12.75">
      <c r="A19" s="97" t="s">
        <v>84</v>
      </c>
      <c r="B19" s="4">
        <f>B7+B13</f>
        <v>665</v>
      </c>
      <c r="C19" s="4">
        <f>C7+C13</f>
        <v>7087</v>
      </c>
      <c r="D19" s="4"/>
      <c r="E19" s="4">
        <f aca="true" t="shared" si="1" ref="E19:F23">E7+E13</f>
        <v>1349</v>
      </c>
      <c r="F19" s="4">
        <f t="shared" si="1"/>
        <v>17975</v>
      </c>
      <c r="G19" s="4"/>
      <c r="H19" s="4">
        <f t="shared" si="0"/>
        <v>27076</v>
      </c>
      <c r="I19" s="4">
        <f>(H19/$H$23)*100</f>
        <v>86.0867353427445</v>
      </c>
    </row>
    <row r="20" spans="1:9" ht="12.75">
      <c r="A20" s="97" t="s">
        <v>85</v>
      </c>
      <c r="B20" s="4">
        <v>5</v>
      </c>
      <c r="C20" s="4">
        <f>C8+C14</f>
        <v>644</v>
      </c>
      <c r="D20" s="4"/>
      <c r="E20" s="4">
        <f t="shared" si="1"/>
        <v>24</v>
      </c>
      <c r="F20" s="4">
        <f t="shared" si="1"/>
        <v>1424</v>
      </c>
      <c r="G20" s="4"/>
      <c r="H20" s="4">
        <f t="shared" si="0"/>
        <v>2097</v>
      </c>
      <c r="I20" s="4">
        <f>(H20/$H$23)*100</f>
        <v>6.667302556276231</v>
      </c>
    </row>
    <row r="21" spans="1:9" ht="12.75">
      <c r="A21" s="97" t="s">
        <v>86</v>
      </c>
      <c r="B21" s="4">
        <f aca="true" t="shared" si="2" ref="B21:C23">B9+B15</f>
        <v>21</v>
      </c>
      <c r="C21" s="4">
        <f t="shared" si="2"/>
        <v>509</v>
      </c>
      <c r="D21" s="4"/>
      <c r="E21" s="4">
        <f t="shared" si="1"/>
        <v>52</v>
      </c>
      <c r="F21" s="4">
        <f t="shared" si="1"/>
        <v>1137</v>
      </c>
      <c r="G21" s="4"/>
      <c r="H21" s="4">
        <f t="shared" si="0"/>
        <v>1719</v>
      </c>
      <c r="I21" s="4">
        <f>(H21/$H$23)*100</f>
        <v>5.465471194200687</v>
      </c>
    </row>
    <row r="22" spans="1:9" ht="12.75">
      <c r="A22" s="97" t="s">
        <v>87</v>
      </c>
      <c r="B22" s="62" t="s">
        <v>22</v>
      </c>
      <c r="C22" s="4">
        <f>C10+C16</f>
        <v>103</v>
      </c>
      <c r="D22" s="4"/>
      <c r="E22" s="4">
        <v>1</v>
      </c>
      <c r="F22" s="4">
        <f t="shared" si="1"/>
        <v>456</v>
      </c>
      <c r="G22" s="4"/>
      <c r="H22" s="4">
        <f t="shared" si="0"/>
        <v>560</v>
      </c>
      <c r="I22" s="4">
        <f>(H22/$H$23)*100</f>
        <v>1.7804909067785832</v>
      </c>
    </row>
    <row r="23" spans="1:9" ht="16.5" customHeight="1">
      <c r="A23" s="43" t="s">
        <v>1</v>
      </c>
      <c r="B23" s="59">
        <f t="shared" si="2"/>
        <v>691</v>
      </c>
      <c r="C23" s="59">
        <f t="shared" si="2"/>
        <v>8343</v>
      </c>
      <c r="D23" s="59"/>
      <c r="E23" s="59">
        <f t="shared" si="1"/>
        <v>1426</v>
      </c>
      <c r="F23" s="59">
        <f t="shared" si="1"/>
        <v>20992</v>
      </c>
      <c r="G23" s="59"/>
      <c r="H23" s="59">
        <f t="shared" si="0"/>
        <v>31452</v>
      </c>
      <c r="I23" s="59">
        <f>(H23/$H$23)*100</f>
        <v>100</v>
      </c>
    </row>
    <row r="24" spans="1:9" ht="24" customHeight="1">
      <c r="A24" s="100"/>
      <c r="B24" s="18"/>
      <c r="C24" s="18"/>
      <c r="D24" s="18"/>
      <c r="E24" s="18"/>
      <c r="F24" s="18"/>
      <c r="G24" s="18"/>
      <c r="H24" s="18"/>
      <c r="I24" s="18"/>
    </row>
    <row r="25" spans="1:11" ht="27.75" customHeight="1">
      <c r="A25" s="71"/>
      <c r="B25" s="73"/>
      <c r="C25" s="73"/>
      <c r="D25" s="73"/>
      <c r="E25" s="73"/>
      <c r="F25" s="73"/>
      <c r="G25" s="73"/>
      <c r="H25" s="73"/>
      <c r="I25" s="73"/>
      <c r="J25" s="26"/>
      <c r="K25" s="26"/>
    </row>
    <row r="26" ht="12.75">
      <c r="A26" s="27"/>
    </row>
    <row r="27" ht="12.75">
      <c r="A27" s="27"/>
    </row>
  </sheetData>
  <mergeCells count="5">
    <mergeCell ref="A1:I1"/>
    <mergeCell ref="A3:I3"/>
    <mergeCell ref="B4:C4"/>
    <mergeCell ref="H4:I4"/>
    <mergeCell ref="E4:F4"/>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K14"/>
  <sheetViews>
    <sheetView workbookViewId="0" topLeftCell="A13">
      <selection activeCell="H20" sqref="H20"/>
    </sheetView>
  </sheetViews>
  <sheetFormatPr defaultColWidth="9.140625" defaultRowHeight="12.75"/>
  <cols>
    <col min="1" max="1" width="21.421875" style="0" customWidth="1"/>
    <col min="2" max="2" width="12.7109375" style="0" customWidth="1"/>
    <col min="3" max="3" width="2.28125" style="0" customWidth="1"/>
    <col min="4" max="4" width="12.00390625" style="0" customWidth="1"/>
    <col min="5" max="5" width="2.421875" style="0" customWidth="1"/>
    <col min="6" max="6" width="12.00390625" style="0" customWidth="1"/>
    <col min="7" max="7" width="2.28125" style="0" customWidth="1"/>
  </cols>
  <sheetData>
    <row r="1" spans="1:11" ht="27" customHeight="1">
      <c r="A1" s="131" t="s">
        <v>437</v>
      </c>
      <c r="B1" s="130"/>
      <c r="C1" s="130"/>
      <c r="D1" s="130"/>
      <c r="E1" s="130"/>
      <c r="F1" s="130"/>
      <c r="G1" s="15"/>
      <c r="H1" s="15"/>
      <c r="I1" s="15"/>
      <c r="J1" s="15"/>
      <c r="K1" s="15"/>
    </row>
    <row r="2" ht="7.5" customHeight="1"/>
    <row r="3" spans="1:8" ht="27" customHeight="1">
      <c r="A3" s="130" t="s">
        <v>448</v>
      </c>
      <c r="B3" s="141"/>
      <c r="C3" s="141"/>
      <c r="D3" s="141"/>
      <c r="E3" s="141"/>
      <c r="F3" s="141"/>
      <c r="G3" s="141"/>
      <c r="H3" s="15"/>
    </row>
    <row r="4" spans="1:6" ht="30" customHeight="1">
      <c r="A4" s="79" t="s">
        <v>91</v>
      </c>
      <c r="B4" s="55" t="s">
        <v>43</v>
      </c>
      <c r="C4" s="89"/>
      <c r="D4" s="55" t="s">
        <v>44</v>
      </c>
      <c r="E4" s="89"/>
      <c r="F4" s="55" t="s">
        <v>20</v>
      </c>
    </row>
    <row r="5" spans="1:6" ht="18.75" customHeight="1">
      <c r="A5" s="3" t="s">
        <v>413</v>
      </c>
      <c r="B5" s="40">
        <v>184</v>
      </c>
      <c r="C5" s="40"/>
      <c r="D5" s="40">
        <v>83</v>
      </c>
      <c r="E5" s="40"/>
      <c r="F5" s="40">
        <f>SUM(B5:E5)</f>
        <v>267</v>
      </c>
    </row>
    <row r="6" spans="1:6" ht="12.75">
      <c r="A6" s="27" t="s">
        <v>7</v>
      </c>
      <c r="B6" s="40">
        <v>3199</v>
      </c>
      <c r="C6" s="40"/>
      <c r="D6" s="40">
        <v>1667</v>
      </c>
      <c r="E6" s="40"/>
      <c r="F6" s="40">
        <f aca="true" t="shared" si="0" ref="F6:F12">SUM(B6:E6)</f>
        <v>4866</v>
      </c>
    </row>
    <row r="7" spans="1:6" ht="12.75">
      <c r="A7" s="3" t="s">
        <v>8</v>
      </c>
      <c r="B7" s="40">
        <v>4621</v>
      </c>
      <c r="C7" s="40"/>
      <c r="D7" s="40">
        <v>1812</v>
      </c>
      <c r="E7" s="40"/>
      <c r="F7" s="40">
        <f t="shared" si="0"/>
        <v>6433</v>
      </c>
    </row>
    <row r="8" spans="1:6" ht="12.75">
      <c r="A8" s="3" t="s">
        <v>9</v>
      </c>
      <c r="B8" s="40">
        <v>4626</v>
      </c>
      <c r="C8" s="40"/>
      <c r="D8" s="40">
        <v>1689</v>
      </c>
      <c r="E8" s="40"/>
      <c r="F8" s="40">
        <f t="shared" si="0"/>
        <v>6315</v>
      </c>
    </row>
    <row r="9" spans="1:6" ht="12.75">
      <c r="A9" s="3" t="s">
        <v>10</v>
      </c>
      <c r="B9" s="40">
        <v>3269</v>
      </c>
      <c r="C9" s="40"/>
      <c r="D9" s="40">
        <v>1272</v>
      </c>
      <c r="E9" s="40"/>
      <c r="F9" s="40">
        <f t="shared" si="0"/>
        <v>4541</v>
      </c>
    </row>
    <row r="10" spans="1:6" ht="12.75">
      <c r="A10" s="3" t="s">
        <v>11</v>
      </c>
      <c r="B10" s="40">
        <v>2182</v>
      </c>
      <c r="C10" s="40"/>
      <c r="D10" s="40">
        <v>793</v>
      </c>
      <c r="E10" s="40"/>
      <c r="F10" s="40">
        <f t="shared" si="0"/>
        <v>2975</v>
      </c>
    </row>
    <row r="11" spans="1:6" ht="12.75">
      <c r="A11" s="3" t="s">
        <v>12</v>
      </c>
      <c r="B11" s="40">
        <v>167</v>
      </c>
      <c r="C11" s="40"/>
      <c r="D11" s="40">
        <v>63</v>
      </c>
      <c r="E11" s="40"/>
      <c r="F11" s="40">
        <f t="shared" si="0"/>
        <v>230</v>
      </c>
    </row>
    <row r="12" spans="1:7" ht="16.5" customHeight="1">
      <c r="A12" s="2" t="s">
        <v>1</v>
      </c>
      <c r="B12" s="44">
        <f>SUM(B5:B11)</f>
        <v>18248</v>
      </c>
      <c r="C12" s="44"/>
      <c r="D12" s="44">
        <f>SUM(D5:D11)</f>
        <v>7379</v>
      </c>
      <c r="E12" s="44"/>
      <c r="F12" s="44">
        <f t="shared" si="0"/>
        <v>25627</v>
      </c>
      <c r="G12" s="112" t="s">
        <v>51</v>
      </c>
    </row>
    <row r="13" ht="24" customHeight="1">
      <c r="A13" s="123"/>
    </row>
    <row r="14" spans="1:6" ht="84" customHeight="1">
      <c r="A14" s="148" t="s">
        <v>427</v>
      </c>
      <c r="B14" s="148"/>
      <c r="C14" s="148"/>
      <c r="D14" s="148"/>
      <c r="E14" s="148"/>
      <c r="F14" s="148"/>
    </row>
  </sheetData>
  <mergeCells count="3">
    <mergeCell ref="A1:F1"/>
    <mergeCell ref="A14:F14"/>
    <mergeCell ref="A3:G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dimension ref="A1:X51"/>
  <sheetViews>
    <sheetView workbookViewId="0" topLeftCell="A1">
      <selection activeCell="N5" sqref="N5"/>
    </sheetView>
  </sheetViews>
  <sheetFormatPr defaultColWidth="9.140625" defaultRowHeight="12.75"/>
  <cols>
    <col min="1" max="1" width="13.421875" style="0" customWidth="1"/>
    <col min="2" max="4" width="8.8515625" style="0" customWidth="1"/>
    <col min="5" max="5" width="1.57421875" style="0" customWidth="1"/>
    <col min="6" max="8" width="8.8515625" style="0" customWidth="1"/>
    <col min="9" max="9" width="1.57421875" style="0" customWidth="1"/>
    <col min="10" max="10" width="8.8515625" style="0" customWidth="1"/>
    <col min="11" max="11" width="2.57421875" style="0" customWidth="1"/>
  </cols>
  <sheetData>
    <row r="1" spans="1:24" ht="27" customHeight="1">
      <c r="A1" s="131" t="s">
        <v>115</v>
      </c>
      <c r="B1" s="130"/>
      <c r="C1" s="130"/>
      <c r="D1" s="130"/>
      <c r="E1" s="130"/>
      <c r="F1" s="130"/>
      <c r="G1" s="130"/>
      <c r="H1" s="130"/>
      <c r="I1" s="130"/>
      <c r="J1" s="130"/>
      <c r="K1" s="15"/>
      <c r="L1" s="15"/>
      <c r="M1" s="131"/>
      <c r="N1" s="130"/>
      <c r="O1" s="130"/>
      <c r="P1" s="130"/>
      <c r="Q1" s="130"/>
      <c r="R1" s="130"/>
      <c r="S1" s="130"/>
      <c r="T1" s="130"/>
      <c r="U1" s="130"/>
      <c r="V1" s="130"/>
      <c r="W1" s="130"/>
      <c r="X1" s="130"/>
    </row>
    <row r="2" spans="1:11" ht="7.5" customHeight="1">
      <c r="A2" s="72"/>
      <c r="B2" s="73"/>
      <c r="C2" s="73"/>
      <c r="D2" s="73"/>
      <c r="E2" s="73"/>
      <c r="F2" s="73"/>
      <c r="G2" s="73"/>
      <c r="H2" s="73"/>
      <c r="I2" s="73"/>
      <c r="J2" s="73"/>
      <c r="K2" s="73"/>
    </row>
    <row r="3" spans="1:13" ht="44.25" customHeight="1">
      <c r="A3" s="134" t="s">
        <v>438</v>
      </c>
      <c r="B3" s="134"/>
      <c r="C3" s="134"/>
      <c r="D3" s="134"/>
      <c r="E3" s="134"/>
      <c r="F3" s="134"/>
      <c r="G3" s="134"/>
      <c r="H3" s="134"/>
      <c r="I3" s="134"/>
      <c r="J3" s="134"/>
      <c r="K3" s="26"/>
      <c r="L3" s="26"/>
      <c r="M3" s="15"/>
    </row>
    <row r="4" spans="1:12" ht="16.5" customHeight="1">
      <c r="A4" s="98" t="s">
        <v>81</v>
      </c>
      <c r="B4" s="149" t="s">
        <v>2</v>
      </c>
      <c r="C4" s="150"/>
      <c r="D4" s="151"/>
      <c r="E4" s="98"/>
      <c r="F4" s="149" t="s">
        <v>3</v>
      </c>
      <c r="G4" s="150"/>
      <c r="H4" s="151"/>
      <c r="I4" s="99"/>
      <c r="J4" s="80" t="s">
        <v>1</v>
      </c>
      <c r="K4" s="20"/>
      <c r="L4" s="35"/>
    </row>
    <row r="5" spans="1:12" ht="37.5" customHeight="1">
      <c r="A5" s="5" t="s">
        <v>92</v>
      </c>
      <c r="B5" s="10" t="s">
        <v>49</v>
      </c>
      <c r="C5" s="10" t="s">
        <v>48</v>
      </c>
      <c r="D5" s="10" t="s">
        <v>50</v>
      </c>
      <c r="E5" s="10"/>
      <c r="F5" s="10" t="s">
        <v>49</v>
      </c>
      <c r="G5" s="10" t="s">
        <v>414</v>
      </c>
      <c r="H5" s="10" t="s">
        <v>99</v>
      </c>
      <c r="I5" s="10"/>
      <c r="J5" s="10" t="s">
        <v>125</v>
      </c>
      <c r="K5" s="19"/>
      <c r="L5" s="19"/>
    </row>
    <row r="6" spans="1:12" ht="18.75" customHeight="1">
      <c r="A6" s="13" t="s">
        <v>5</v>
      </c>
      <c r="B6" s="7"/>
      <c r="C6" s="7"/>
      <c r="D6" s="4"/>
      <c r="E6" s="4"/>
      <c r="F6" s="4"/>
      <c r="G6" s="4"/>
      <c r="H6" s="7"/>
      <c r="I6" s="7"/>
      <c r="J6" s="7"/>
      <c r="K6" s="7"/>
      <c r="L6" s="7"/>
    </row>
    <row r="7" spans="1:12" ht="12.75" customHeight="1">
      <c r="A7" s="27" t="s">
        <v>428</v>
      </c>
      <c r="B7" s="4">
        <v>1.25</v>
      </c>
      <c r="C7" s="4">
        <v>1.39</v>
      </c>
      <c r="D7" s="4">
        <v>1.38</v>
      </c>
      <c r="E7" s="4"/>
      <c r="F7" s="4">
        <v>0.41</v>
      </c>
      <c r="G7" s="4">
        <v>0.83</v>
      </c>
      <c r="H7" s="4">
        <v>0.8</v>
      </c>
      <c r="I7" s="4"/>
      <c r="J7" s="4">
        <v>1</v>
      </c>
      <c r="K7" s="7"/>
      <c r="L7" s="7"/>
    </row>
    <row r="8" spans="1:12" ht="12.75">
      <c r="A8" s="3" t="s">
        <v>7</v>
      </c>
      <c r="B8" s="4">
        <v>20.08</v>
      </c>
      <c r="C8" s="4">
        <v>21.74</v>
      </c>
      <c r="D8" s="4">
        <v>21.6</v>
      </c>
      <c r="E8" s="4"/>
      <c r="F8" s="4">
        <v>15.97</v>
      </c>
      <c r="G8" s="4">
        <v>16.46</v>
      </c>
      <c r="H8" s="4">
        <v>16.42</v>
      </c>
      <c r="I8" s="4"/>
      <c r="J8" s="4">
        <v>17.53</v>
      </c>
      <c r="K8" s="1"/>
      <c r="L8" s="4"/>
    </row>
    <row r="9" spans="1:12" ht="12.75">
      <c r="A9" s="3" t="s">
        <v>8</v>
      </c>
      <c r="B9" s="4">
        <v>23.22</v>
      </c>
      <c r="C9" s="4">
        <v>26.16</v>
      </c>
      <c r="D9" s="4">
        <v>25.92</v>
      </c>
      <c r="E9" s="4"/>
      <c r="F9" s="4">
        <v>22.71</v>
      </c>
      <c r="G9" s="4">
        <v>25.51</v>
      </c>
      <c r="H9" s="4">
        <v>25.33</v>
      </c>
      <c r="I9" s="4"/>
      <c r="J9" s="4">
        <v>25.32</v>
      </c>
      <c r="K9" s="1"/>
      <c r="L9" s="4"/>
    </row>
    <row r="10" spans="1:12" ht="12.75">
      <c r="A10" s="3" t="s">
        <v>9</v>
      </c>
      <c r="B10" s="4">
        <v>25.94</v>
      </c>
      <c r="C10" s="4">
        <v>24.12</v>
      </c>
      <c r="D10" s="4">
        <v>24.27</v>
      </c>
      <c r="E10" s="4"/>
      <c r="F10" s="4">
        <v>26.55</v>
      </c>
      <c r="G10" s="4">
        <v>25.87</v>
      </c>
      <c r="H10" s="4">
        <v>25.91</v>
      </c>
      <c r="I10" s="4"/>
      <c r="J10" s="4">
        <v>25.35</v>
      </c>
      <c r="K10" s="1"/>
      <c r="L10" s="4"/>
    </row>
    <row r="11" spans="1:12" ht="12.75">
      <c r="A11" s="3" t="s">
        <v>10</v>
      </c>
      <c r="B11" s="4">
        <v>17.57</v>
      </c>
      <c r="C11" s="4">
        <v>16.46</v>
      </c>
      <c r="D11" s="4">
        <v>16.56</v>
      </c>
      <c r="E11" s="4"/>
      <c r="F11" s="4">
        <v>20.33</v>
      </c>
      <c r="G11" s="4">
        <v>18.05</v>
      </c>
      <c r="H11" s="4">
        <v>18.2</v>
      </c>
      <c r="I11" s="4"/>
      <c r="J11" s="4">
        <v>17.91</v>
      </c>
      <c r="K11" s="1"/>
      <c r="L11" s="4"/>
    </row>
    <row r="12" spans="1:12" ht="12.75">
      <c r="A12" s="3" t="s">
        <v>11</v>
      </c>
      <c r="B12" s="4">
        <v>11.08</v>
      </c>
      <c r="C12" s="4">
        <v>9.44</v>
      </c>
      <c r="D12" s="4">
        <v>9.58</v>
      </c>
      <c r="E12" s="4"/>
      <c r="F12" s="4">
        <v>12.96</v>
      </c>
      <c r="G12" s="4">
        <v>12.36</v>
      </c>
      <c r="H12" s="4">
        <v>12.4</v>
      </c>
      <c r="I12" s="4"/>
      <c r="J12" s="4">
        <v>11.95</v>
      </c>
      <c r="K12" s="1"/>
      <c r="L12" s="4"/>
    </row>
    <row r="13" spans="1:12" ht="12.75">
      <c r="A13" s="3" t="s">
        <v>12</v>
      </c>
      <c r="B13" s="4">
        <v>0.83</v>
      </c>
      <c r="C13" s="4">
        <v>0.65</v>
      </c>
      <c r="D13" s="4">
        <v>0.66</v>
      </c>
      <c r="E13" s="62"/>
      <c r="F13" s="4">
        <v>1.03</v>
      </c>
      <c r="G13" s="4">
        <v>0.89</v>
      </c>
      <c r="H13" s="4">
        <v>0.9</v>
      </c>
      <c r="I13" s="62"/>
      <c r="J13" s="4">
        <v>0.91</v>
      </c>
      <c r="K13" s="70"/>
      <c r="L13" s="4"/>
    </row>
    <row r="14" spans="1:12" ht="12.75">
      <c r="A14" s="3" t="s">
        <v>33</v>
      </c>
      <c r="B14" s="4">
        <v>100</v>
      </c>
      <c r="C14" s="4">
        <v>100</v>
      </c>
      <c r="D14" s="4">
        <v>100</v>
      </c>
      <c r="E14" s="4"/>
      <c r="F14" s="4">
        <v>100</v>
      </c>
      <c r="G14" s="4">
        <v>100</v>
      </c>
      <c r="H14" s="4">
        <v>100</v>
      </c>
      <c r="I14" s="4"/>
      <c r="J14" s="4">
        <v>100</v>
      </c>
      <c r="K14" s="70"/>
      <c r="L14" s="4"/>
    </row>
    <row r="15" spans="1:12" ht="12.75">
      <c r="A15" s="3" t="s">
        <v>21</v>
      </c>
      <c r="B15" s="4">
        <v>478</v>
      </c>
      <c r="C15" s="4">
        <v>5228</v>
      </c>
      <c r="D15" s="4">
        <v>5706</v>
      </c>
      <c r="E15" s="4"/>
      <c r="F15" s="4">
        <v>964</v>
      </c>
      <c r="G15" s="4">
        <v>14034</v>
      </c>
      <c r="H15" s="4">
        <v>14998</v>
      </c>
      <c r="I15" s="4"/>
      <c r="J15" s="4">
        <v>18248</v>
      </c>
      <c r="K15" s="82" t="s">
        <v>51</v>
      </c>
      <c r="L15" s="4"/>
    </row>
    <row r="16" spans="1:12" ht="16.5" customHeight="1">
      <c r="A16" s="13" t="s">
        <v>6</v>
      </c>
      <c r="B16" s="4"/>
      <c r="C16" s="4"/>
      <c r="D16" s="4"/>
      <c r="E16" s="4"/>
      <c r="F16" s="4"/>
      <c r="G16" s="4"/>
      <c r="H16" s="4"/>
      <c r="I16" s="4"/>
      <c r="J16" s="4"/>
      <c r="K16" s="4"/>
      <c r="L16" s="4"/>
    </row>
    <row r="17" spans="1:12" ht="12.75" customHeight="1">
      <c r="A17" s="27" t="s">
        <v>428</v>
      </c>
      <c r="B17" s="4">
        <v>0.47</v>
      </c>
      <c r="C17" s="4">
        <v>0.97</v>
      </c>
      <c r="D17" s="4">
        <v>0.93</v>
      </c>
      <c r="E17" s="4"/>
      <c r="F17" s="4">
        <v>1.14</v>
      </c>
      <c r="G17" s="4">
        <v>1.19</v>
      </c>
      <c r="H17" s="4">
        <v>1.19</v>
      </c>
      <c r="I17" s="4"/>
      <c r="J17" s="4">
        <v>1.12</v>
      </c>
      <c r="K17" s="4"/>
      <c r="L17" s="4"/>
    </row>
    <row r="18" spans="1:12" ht="12.75">
      <c r="A18" s="3" t="s">
        <v>7</v>
      </c>
      <c r="B18" s="4">
        <v>16.19</v>
      </c>
      <c r="C18" s="4">
        <v>20.06</v>
      </c>
      <c r="D18" s="4">
        <v>19.75</v>
      </c>
      <c r="E18" s="4"/>
      <c r="F18" s="4">
        <v>21.37</v>
      </c>
      <c r="G18" s="4">
        <v>23.73</v>
      </c>
      <c r="H18" s="4">
        <v>23.55</v>
      </c>
      <c r="I18" s="4"/>
      <c r="J18" s="4">
        <v>22.59</v>
      </c>
      <c r="K18" s="1"/>
      <c r="L18" s="4"/>
    </row>
    <row r="19" spans="1:12" ht="12.75">
      <c r="A19" s="3" t="s">
        <v>8</v>
      </c>
      <c r="B19" s="4">
        <v>22.38</v>
      </c>
      <c r="C19" s="4">
        <v>23.89</v>
      </c>
      <c r="D19" s="4">
        <v>23.77</v>
      </c>
      <c r="E19" s="4"/>
      <c r="F19" s="4">
        <v>23.21</v>
      </c>
      <c r="G19" s="4">
        <v>24.93</v>
      </c>
      <c r="H19" s="4">
        <v>24.8</v>
      </c>
      <c r="I19" s="4"/>
      <c r="J19" s="4">
        <v>24.55</v>
      </c>
      <c r="K19" s="1"/>
      <c r="L19" s="4"/>
    </row>
    <row r="20" spans="1:12" ht="12.75">
      <c r="A20" s="3" t="s">
        <v>9</v>
      </c>
      <c r="B20" s="4">
        <v>24.76</v>
      </c>
      <c r="C20" s="4">
        <v>24.06</v>
      </c>
      <c r="D20" s="4">
        <v>24.11</v>
      </c>
      <c r="E20" s="4"/>
      <c r="F20" s="4">
        <v>25.05</v>
      </c>
      <c r="G20" s="4">
        <v>22.14</v>
      </c>
      <c r="H20" s="4">
        <v>22.36</v>
      </c>
      <c r="I20" s="4"/>
      <c r="J20" s="4">
        <v>22.88</v>
      </c>
      <c r="K20" s="1"/>
      <c r="L20" s="4"/>
    </row>
    <row r="21" spans="1:12" ht="12.75">
      <c r="A21" s="3" t="s">
        <v>10</v>
      </c>
      <c r="B21" s="4">
        <v>18.57</v>
      </c>
      <c r="C21" s="4">
        <v>18.51</v>
      </c>
      <c r="D21" s="4">
        <v>18.51</v>
      </c>
      <c r="E21" s="4"/>
      <c r="F21" s="4">
        <v>15.63</v>
      </c>
      <c r="G21" s="4">
        <v>17.04</v>
      </c>
      <c r="H21" s="4">
        <v>16.93</v>
      </c>
      <c r="I21" s="4"/>
      <c r="J21" s="4">
        <v>17.23</v>
      </c>
      <c r="K21" s="1"/>
      <c r="L21" s="4"/>
    </row>
    <row r="22" spans="1:12" ht="12.75">
      <c r="A22" s="3" t="s">
        <v>11</v>
      </c>
      <c r="B22" s="4">
        <v>16.66</v>
      </c>
      <c r="C22" s="4">
        <v>11.66</v>
      </c>
      <c r="D22" s="4">
        <v>12.05</v>
      </c>
      <c r="E22" s="4"/>
      <c r="F22" s="4">
        <v>11.95</v>
      </c>
      <c r="G22" s="4">
        <v>10.19</v>
      </c>
      <c r="H22" s="4">
        <v>10.32</v>
      </c>
      <c r="I22" s="4"/>
      <c r="J22" s="4">
        <v>10.74</v>
      </c>
      <c r="K22" s="1"/>
      <c r="L22" s="4"/>
    </row>
    <row r="23" spans="1:12" ht="12.75">
      <c r="A23" s="3" t="s">
        <v>12</v>
      </c>
      <c r="B23" s="4">
        <v>0.95</v>
      </c>
      <c r="C23" s="4">
        <v>0.81</v>
      </c>
      <c r="D23" s="4">
        <v>0.82</v>
      </c>
      <c r="E23" s="4"/>
      <c r="F23" s="4">
        <v>1.6</v>
      </c>
      <c r="G23" s="4">
        <v>0.748</v>
      </c>
      <c r="H23" s="4">
        <v>0.81</v>
      </c>
      <c r="I23" s="4"/>
      <c r="J23" s="4">
        <v>0.85</v>
      </c>
      <c r="K23" s="1"/>
      <c r="L23" s="4"/>
    </row>
    <row r="24" spans="1:12" ht="12.75">
      <c r="A24" s="20" t="s">
        <v>33</v>
      </c>
      <c r="B24" s="4">
        <v>100</v>
      </c>
      <c r="C24" s="4">
        <v>100</v>
      </c>
      <c r="D24" s="4">
        <v>100</v>
      </c>
      <c r="E24" s="4"/>
      <c r="F24" s="4">
        <v>100</v>
      </c>
      <c r="G24" s="4">
        <v>100</v>
      </c>
      <c r="H24" s="4">
        <v>100</v>
      </c>
      <c r="I24" s="4"/>
      <c r="J24" s="4">
        <v>100</v>
      </c>
      <c r="K24" s="4"/>
      <c r="L24" s="18"/>
    </row>
    <row r="25" spans="1:12" ht="12.75">
      <c r="A25" s="20" t="s">
        <v>21</v>
      </c>
      <c r="B25" s="18">
        <v>210</v>
      </c>
      <c r="C25" s="18">
        <v>2452</v>
      </c>
      <c r="D25" s="18">
        <v>2662</v>
      </c>
      <c r="E25" s="18"/>
      <c r="F25" s="18">
        <v>435</v>
      </c>
      <c r="G25" s="18">
        <v>5346</v>
      </c>
      <c r="H25" s="18">
        <v>5781</v>
      </c>
      <c r="I25" s="18"/>
      <c r="J25" s="18">
        <v>7379</v>
      </c>
      <c r="K25" s="82" t="s">
        <v>51</v>
      </c>
      <c r="L25" s="18"/>
    </row>
    <row r="26" spans="1:11" ht="16.5" customHeight="1">
      <c r="A26" s="28" t="s">
        <v>21</v>
      </c>
      <c r="B26" s="4"/>
      <c r="C26" s="4"/>
      <c r="D26" s="4"/>
      <c r="E26" s="4"/>
      <c r="F26" s="4"/>
      <c r="G26" s="4"/>
      <c r="H26" s="4"/>
      <c r="I26" s="4"/>
      <c r="J26" s="4"/>
      <c r="K26" s="1"/>
    </row>
    <row r="27" spans="1:11" ht="12.75" customHeight="1">
      <c r="A27" s="27" t="s">
        <v>428</v>
      </c>
      <c r="B27" s="4">
        <v>1.01</v>
      </c>
      <c r="C27" s="4">
        <v>1.26</v>
      </c>
      <c r="D27" s="4">
        <v>1.24</v>
      </c>
      <c r="E27" s="4"/>
      <c r="F27" s="4">
        <v>0.64</v>
      </c>
      <c r="G27" s="4">
        <v>0.93</v>
      </c>
      <c r="H27" s="4">
        <v>0.91</v>
      </c>
      <c r="I27" s="4"/>
      <c r="J27" s="4">
        <v>1.04</v>
      </c>
      <c r="K27" s="1"/>
    </row>
    <row r="28" spans="1:11" ht="12.75">
      <c r="A28" s="3" t="s">
        <v>7</v>
      </c>
      <c r="B28" s="4">
        <v>18.89</v>
      </c>
      <c r="C28" s="4">
        <v>21.21</v>
      </c>
      <c r="D28" s="4">
        <v>21.02</v>
      </c>
      <c r="E28" s="4"/>
      <c r="F28" s="4">
        <v>17.65</v>
      </c>
      <c r="G28" s="4">
        <v>18.46</v>
      </c>
      <c r="H28" s="4">
        <v>18.41</v>
      </c>
      <c r="I28" s="4"/>
      <c r="J28" s="4">
        <v>18.98</v>
      </c>
      <c r="K28" s="1"/>
    </row>
    <row r="29" spans="1:11" ht="12.75">
      <c r="A29" s="3" t="s">
        <v>8</v>
      </c>
      <c r="B29" s="4">
        <v>22.96</v>
      </c>
      <c r="C29" s="4">
        <v>25.44</v>
      </c>
      <c r="D29" s="4">
        <v>25.23</v>
      </c>
      <c r="E29" s="4"/>
      <c r="F29" s="4">
        <v>22.87</v>
      </c>
      <c r="G29" s="4">
        <v>25.35</v>
      </c>
      <c r="H29" s="4">
        <v>25.18</v>
      </c>
      <c r="I29" s="4"/>
      <c r="J29" s="4">
        <v>25.1</v>
      </c>
      <c r="K29" s="1"/>
    </row>
    <row r="30" spans="1:11" ht="12.75">
      <c r="A30" s="3" t="s">
        <v>9</v>
      </c>
      <c r="B30" s="4">
        <v>25.58</v>
      </c>
      <c r="C30" s="4">
        <v>24.1</v>
      </c>
      <c r="D30" s="4">
        <v>24.22</v>
      </c>
      <c r="E30" s="4"/>
      <c r="F30" s="4">
        <v>26.09</v>
      </c>
      <c r="G30" s="4">
        <v>24.84</v>
      </c>
      <c r="H30" s="4">
        <v>24.92</v>
      </c>
      <c r="I30" s="4"/>
      <c r="J30" s="4">
        <v>24.64</v>
      </c>
      <c r="K30" s="1"/>
    </row>
    <row r="31" spans="1:11" ht="12.75">
      <c r="A31" s="3" t="s">
        <v>10</v>
      </c>
      <c r="B31" s="4">
        <v>17.87</v>
      </c>
      <c r="C31" s="4">
        <v>17.12</v>
      </c>
      <c r="D31" s="4">
        <v>17.18</v>
      </c>
      <c r="E31" s="4"/>
      <c r="F31" s="4">
        <v>18.87</v>
      </c>
      <c r="G31" s="4">
        <v>17.77</v>
      </c>
      <c r="H31" s="4">
        <v>17.84</v>
      </c>
      <c r="I31" s="4"/>
      <c r="J31" s="4">
        <v>17.71</v>
      </c>
      <c r="K31" s="1"/>
    </row>
    <row r="32" spans="1:11" ht="12.75">
      <c r="A32" s="3" t="s">
        <v>11</v>
      </c>
      <c r="B32" s="4">
        <v>12.79</v>
      </c>
      <c r="C32" s="4">
        <v>10.15</v>
      </c>
      <c r="D32" s="4">
        <v>10.37</v>
      </c>
      <c r="E32" s="4"/>
      <c r="F32" s="4">
        <v>12.65</v>
      </c>
      <c r="G32" s="4">
        <v>11.76</v>
      </c>
      <c r="H32" s="4">
        <v>11.82</v>
      </c>
      <c r="I32" s="4"/>
      <c r="J32" s="4">
        <v>11.6</v>
      </c>
      <c r="K32" s="1"/>
    </row>
    <row r="33" spans="1:11" ht="12.75">
      <c r="A33" s="3" t="s">
        <v>12</v>
      </c>
      <c r="B33" s="4">
        <v>0.87</v>
      </c>
      <c r="C33" s="4">
        <v>0.7</v>
      </c>
      <c r="D33" s="4">
        <v>0.71</v>
      </c>
      <c r="E33" s="4"/>
      <c r="F33" s="4">
        <v>1.21</v>
      </c>
      <c r="G33" s="4">
        <v>0.85</v>
      </c>
      <c r="H33" s="4">
        <v>0.87</v>
      </c>
      <c r="I33" s="4"/>
      <c r="J33" s="4">
        <v>0.89</v>
      </c>
      <c r="K33" s="1"/>
    </row>
    <row r="34" spans="1:11" ht="16.5" customHeight="1">
      <c r="A34" s="1" t="s">
        <v>33</v>
      </c>
      <c r="B34" s="4">
        <v>100</v>
      </c>
      <c r="C34" s="4">
        <v>100</v>
      </c>
      <c r="D34" s="4">
        <v>100</v>
      </c>
      <c r="E34" s="4"/>
      <c r="F34" s="4">
        <v>100</v>
      </c>
      <c r="G34" s="4">
        <v>100</v>
      </c>
      <c r="H34" s="4">
        <v>100</v>
      </c>
      <c r="I34" s="4"/>
      <c r="J34" s="4">
        <v>100</v>
      </c>
      <c r="K34" s="4"/>
    </row>
    <row r="35" spans="1:11" ht="16.5" customHeight="1">
      <c r="A35" s="5" t="s">
        <v>21</v>
      </c>
      <c r="B35" s="59">
        <v>688</v>
      </c>
      <c r="C35" s="59">
        <v>7680</v>
      </c>
      <c r="D35" s="59">
        <v>8368</v>
      </c>
      <c r="E35" s="59"/>
      <c r="F35" s="59">
        <v>1399</v>
      </c>
      <c r="G35" s="59">
        <v>19380</v>
      </c>
      <c r="H35" s="59">
        <v>20779</v>
      </c>
      <c r="I35" s="59"/>
      <c r="J35" s="59">
        <v>25627</v>
      </c>
      <c r="K35" s="82" t="s">
        <v>51</v>
      </c>
    </row>
    <row r="36" spans="1:11" ht="24" customHeight="1">
      <c r="A36" s="5"/>
      <c r="B36" s="59"/>
      <c r="C36" s="18"/>
      <c r="D36" s="18"/>
      <c r="E36" s="18"/>
      <c r="F36" s="18"/>
      <c r="G36" s="18"/>
      <c r="H36" s="18"/>
      <c r="I36" s="18"/>
      <c r="J36" s="18"/>
      <c r="K36" s="18"/>
    </row>
    <row r="37" spans="1:13" ht="49.5" customHeight="1">
      <c r="A37" s="129" t="s">
        <v>429</v>
      </c>
      <c r="B37" s="130"/>
      <c r="C37" s="130"/>
      <c r="D37" s="130"/>
      <c r="E37" s="130"/>
      <c r="F37" s="130"/>
      <c r="G37" s="130"/>
      <c r="H37" s="130"/>
      <c r="I37" s="130"/>
      <c r="J37" s="130"/>
      <c r="K37" s="16"/>
      <c r="L37" s="16"/>
      <c r="M37" s="16"/>
    </row>
    <row r="38" spans="1:11" ht="12.75">
      <c r="A38" s="91"/>
      <c r="B38" s="91"/>
      <c r="C38" s="91"/>
      <c r="D38" s="91"/>
      <c r="E38" s="91"/>
      <c r="F38" s="91"/>
      <c r="G38" s="15"/>
      <c r="H38" s="15"/>
      <c r="I38" s="15"/>
      <c r="J38" s="15"/>
      <c r="K38" s="15"/>
    </row>
    <row r="39" spans="1:11" ht="12.75">
      <c r="A39" s="15"/>
      <c r="B39" s="15"/>
      <c r="C39" s="15"/>
      <c r="D39" s="15"/>
      <c r="E39" s="15"/>
      <c r="F39" s="15"/>
      <c r="G39" s="15"/>
      <c r="H39" s="15"/>
      <c r="I39" s="15"/>
      <c r="J39" s="15"/>
      <c r="K39" s="15"/>
    </row>
    <row r="40" ht="12.75">
      <c r="A40" s="27"/>
    </row>
    <row r="49" spans="1:7" ht="12.75">
      <c r="A49" s="27"/>
      <c r="B49" s="27"/>
      <c r="C49" s="27"/>
      <c r="D49" s="27"/>
      <c r="E49" s="27"/>
      <c r="F49" s="27"/>
      <c r="G49" s="27"/>
    </row>
    <row r="50" ht="12.75">
      <c r="A50" s="27"/>
    </row>
    <row r="51" ht="12.75">
      <c r="A51" s="27"/>
    </row>
  </sheetData>
  <mergeCells count="6">
    <mergeCell ref="A37:J37"/>
    <mergeCell ref="B4:D4"/>
    <mergeCell ref="M1:X1"/>
    <mergeCell ref="F4:H4"/>
    <mergeCell ref="A1:J1"/>
    <mergeCell ref="A3:J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7.xml><?xml version="1.0" encoding="utf-8"?>
<worksheet xmlns="http://schemas.openxmlformats.org/spreadsheetml/2006/main" xmlns:r="http://schemas.openxmlformats.org/officeDocument/2006/relationships">
  <dimension ref="A1:J53"/>
  <sheetViews>
    <sheetView workbookViewId="0" topLeftCell="A10">
      <selection activeCell="C23" sqref="C23"/>
    </sheetView>
  </sheetViews>
  <sheetFormatPr defaultColWidth="9.140625" defaultRowHeight="12.75"/>
  <cols>
    <col min="1" max="1" width="21.421875" style="0" customWidth="1"/>
    <col min="2" max="4" width="10.8515625" style="0" customWidth="1"/>
    <col min="5" max="6" width="11.28125" style="0" customWidth="1"/>
    <col min="7" max="7" width="8.140625" style="0" customWidth="1"/>
    <col min="8" max="8" width="7.28125" style="0" customWidth="1"/>
    <col min="9" max="9" width="7.8515625" style="0" customWidth="1"/>
    <col min="10" max="10" width="8.140625" style="0" customWidth="1"/>
  </cols>
  <sheetData>
    <row r="1" spans="1:10" ht="40.5" customHeight="1">
      <c r="A1" s="131" t="s">
        <v>119</v>
      </c>
      <c r="B1" s="130"/>
      <c r="C1" s="130"/>
      <c r="D1" s="130"/>
      <c r="E1" s="130"/>
      <c r="F1" s="130"/>
      <c r="G1" s="15"/>
      <c r="H1" s="15"/>
      <c r="I1" s="15"/>
      <c r="J1" s="15"/>
    </row>
    <row r="2" spans="1:10" ht="7.5" customHeight="1">
      <c r="A2" s="72"/>
      <c r="B2" s="73"/>
      <c r="C2" s="73"/>
      <c r="D2" s="73"/>
      <c r="E2" s="73"/>
      <c r="F2" s="15"/>
      <c r="G2" s="15"/>
      <c r="H2" s="15"/>
      <c r="I2" s="15"/>
      <c r="J2" s="15"/>
    </row>
    <row r="3" spans="1:10" ht="27" customHeight="1">
      <c r="A3" s="142" t="s">
        <v>439</v>
      </c>
      <c r="B3" s="142"/>
      <c r="C3" s="142"/>
      <c r="D3" s="142"/>
      <c r="E3" s="142"/>
      <c r="F3" s="142"/>
      <c r="G3" s="16"/>
      <c r="H3" s="16"/>
      <c r="I3" s="16"/>
      <c r="J3" s="16"/>
    </row>
    <row r="4" spans="1:10" ht="16.5" customHeight="1">
      <c r="A4" s="101"/>
      <c r="B4" s="139" t="s">
        <v>29</v>
      </c>
      <c r="C4" s="139"/>
      <c r="D4" s="139"/>
      <c r="E4" s="88"/>
      <c r="F4" s="88"/>
      <c r="G4" s="16"/>
      <c r="H4" s="16"/>
      <c r="I4" s="16"/>
      <c r="J4" s="16"/>
    </row>
    <row r="5" spans="1:10" ht="50.25" customHeight="1">
      <c r="A5" s="5" t="s">
        <v>118</v>
      </c>
      <c r="B5" s="47" t="s">
        <v>56</v>
      </c>
      <c r="C5" s="47" t="s">
        <v>31</v>
      </c>
      <c r="D5" s="47" t="s">
        <v>55</v>
      </c>
      <c r="E5" s="47" t="s">
        <v>54</v>
      </c>
      <c r="F5" s="47" t="s">
        <v>124</v>
      </c>
      <c r="G5" s="19"/>
      <c r="H5" s="19"/>
      <c r="I5" s="19"/>
      <c r="J5" s="19"/>
    </row>
    <row r="6" spans="1:10" ht="18.75" customHeight="1">
      <c r="A6" s="49" t="s">
        <v>116</v>
      </c>
      <c r="B6" s="28"/>
      <c r="C6" s="51"/>
      <c r="D6" s="40"/>
      <c r="E6" s="40"/>
      <c r="F6" s="40"/>
      <c r="G6" s="40"/>
      <c r="H6" s="51"/>
      <c r="I6" s="51"/>
      <c r="J6" s="51"/>
    </row>
    <row r="7" spans="1:10" ht="15" customHeight="1">
      <c r="A7" s="28" t="s">
        <v>5</v>
      </c>
      <c r="B7" s="39"/>
      <c r="C7" s="40"/>
      <c r="D7" s="40"/>
      <c r="E7" s="40"/>
      <c r="F7" s="40"/>
      <c r="G7" s="40"/>
      <c r="H7" s="51"/>
      <c r="I7" s="51"/>
      <c r="J7" s="51"/>
    </row>
    <row r="8" spans="1:10" ht="12.75">
      <c r="A8" s="38">
        <v>100</v>
      </c>
      <c r="B8" s="39">
        <v>25</v>
      </c>
      <c r="C8" s="40">
        <v>146</v>
      </c>
      <c r="D8" s="40">
        <f>SUM(B8:C8)</f>
        <v>171</v>
      </c>
      <c r="E8" s="40">
        <v>11824</v>
      </c>
      <c r="F8" s="40">
        <f>(D8/E8)*100</f>
        <v>1.4462110960757781</v>
      </c>
      <c r="G8" s="40"/>
      <c r="H8" s="40"/>
      <c r="I8" s="40"/>
      <c r="J8" s="40"/>
    </row>
    <row r="9" spans="1:10" ht="12.75">
      <c r="A9" s="125" t="s">
        <v>440</v>
      </c>
      <c r="B9" s="39">
        <v>5</v>
      </c>
      <c r="C9" s="40">
        <v>18</v>
      </c>
      <c r="D9" s="40">
        <f>SUM(B9:C9)</f>
        <v>23</v>
      </c>
      <c r="E9" s="40">
        <v>654</v>
      </c>
      <c r="F9" s="40">
        <f>(D9/E9)*100</f>
        <v>3.5168195718654434</v>
      </c>
      <c r="G9" s="40"/>
      <c r="H9" s="40"/>
      <c r="I9" s="40"/>
      <c r="J9" s="40"/>
    </row>
    <row r="10" spans="1:10" ht="12.75">
      <c r="A10" s="125" t="s">
        <v>441</v>
      </c>
      <c r="B10" s="68">
        <v>2</v>
      </c>
      <c r="C10" s="40">
        <v>30</v>
      </c>
      <c r="D10" s="40">
        <f>SUM(B10:C10)</f>
        <v>32</v>
      </c>
      <c r="E10" s="40">
        <v>700</v>
      </c>
      <c r="F10" s="40">
        <f>(D10/E10)*100</f>
        <v>4.571428571428571</v>
      </c>
      <c r="G10" s="40"/>
      <c r="H10" s="40"/>
      <c r="I10" s="40"/>
      <c r="J10" s="40"/>
    </row>
    <row r="11" spans="1:10" ht="12.75">
      <c r="A11" s="38" t="s">
        <v>1</v>
      </c>
      <c r="B11" s="68">
        <f>SUM(B8:B10)</f>
        <v>32</v>
      </c>
      <c r="C11" s="68">
        <f>SUM(C8:C10)</f>
        <v>194</v>
      </c>
      <c r="D11" s="68">
        <f>SUM(D8:D10)</f>
        <v>226</v>
      </c>
      <c r="E11" s="40">
        <f>SUM(E8:E10)</f>
        <v>13178</v>
      </c>
      <c r="F11" s="40">
        <f>(D11/E11)*100</f>
        <v>1.7149795113067232</v>
      </c>
      <c r="G11" s="40"/>
      <c r="H11" s="40"/>
      <c r="I11" s="40"/>
      <c r="J11" s="40"/>
    </row>
    <row r="12" spans="1:10" ht="18.75" customHeight="1">
      <c r="A12" s="28" t="s">
        <v>4</v>
      </c>
      <c r="B12" s="67"/>
      <c r="C12" s="40"/>
      <c r="D12" s="40"/>
      <c r="E12" s="40"/>
      <c r="F12" s="27"/>
      <c r="G12" s="27"/>
      <c r="H12" s="27"/>
      <c r="I12" s="27"/>
      <c r="J12" s="27"/>
    </row>
    <row r="13" spans="1:10" ht="12.75">
      <c r="A13" s="38">
        <v>100</v>
      </c>
      <c r="B13" s="39">
        <v>16</v>
      </c>
      <c r="C13" s="39">
        <v>58</v>
      </c>
      <c r="D13" s="40">
        <f>SUM(B13:C13)</f>
        <v>74</v>
      </c>
      <c r="E13" s="40">
        <v>4645</v>
      </c>
      <c r="F13" s="40">
        <f>(D13/E13)*100</f>
        <v>1.5931108719052745</v>
      </c>
      <c r="G13" s="27"/>
      <c r="H13" s="27"/>
      <c r="I13" s="27"/>
      <c r="J13" s="27"/>
    </row>
    <row r="14" spans="1:10" ht="12.75">
      <c r="A14" s="125" t="s">
        <v>440</v>
      </c>
      <c r="B14" s="39">
        <v>2</v>
      </c>
      <c r="C14" s="39">
        <v>4</v>
      </c>
      <c r="D14" s="40">
        <f>SUM(B14:C14)</f>
        <v>6</v>
      </c>
      <c r="E14" s="40">
        <v>193</v>
      </c>
      <c r="F14" s="40">
        <f>(D14/E14)*100</f>
        <v>3.1088082901554404</v>
      </c>
      <c r="G14" s="27"/>
      <c r="H14" s="27"/>
      <c r="I14" s="27"/>
      <c r="J14" s="27"/>
    </row>
    <row r="15" spans="1:10" ht="12.75">
      <c r="A15" s="125" t="s">
        <v>441</v>
      </c>
      <c r="B15" s="39">
        <v>1</v>
      </c>
      <c r="C15" s="39">
        <v>13</v>
      </c>
      <c r="D15" s="40">
        <f>SUM(B15:C15)</f>
        <v>14</v>
      </c>
      <c r="E15" s="40">
        <v>156</v>
      </c>
      <c r="F15" s="40">
        <f>(D15/E15)*100</f>
        <v>8.974358974358974</v>
      </c>
      <c r="G15" s="27"/>
      <c r="H15" s="27"/>
      <c r="I15" s="27"/>
      <c r="J15" s="27"/>
    </row>
    <row r="16" spans="1:10" ht="12.75">
      <c r="A16" s="38" t="s">
        <v>1</v>
      </c>
      <c r="B16" s="39">
        <f>SUM(B13:B15)</f>
        <v>19</v>
      </c>
      <c r="C16" s="39">
        <f>SUM(C13:C15)</f>
        <v>75</v>
      </c>
      <c r="D16" s="39">
        <f>SUM(D13:D15)</f>
        <v>94</v>
      </c>
      <c r="E16" s="40">
        <f>SUM(E13:E15)</f>
        <v>4994</v>
      </c>
      <c r="F16" s="40">
        <f>(D16/E16)*100</f>
        <v>1.8822587104525432</v>
      </c>
      <c r="G16" s="27"/>
      <c r="H16" s="27"/>
      <c r="I16" s="27"/>
      <c r="J16" s="27"/>
    </row>
    <row r="17" spans="1:10" ht="18.75" customHeight="1">
      <c r="A17" s="28" t="s">
        <v>21</v>
      </c>
      <c r="B17" s="39"/>
      <c r="C17" s="39"/>
      <c r="D17" s="40"/>
      <c r="E17" s="40"/>
      <c r="F17" s="40"/>
      <c r="G17" s="27"/>
      <c r="H17" s="27"/>
      <c r="I17" s="27"/>
      <c r="J17" s="27"/>
    </row>
    <row r="18" spans="1:10" ht="12.75" customHeight="1">
      <c r="A18" s="38">
        <v>100</v>
      </c>
      <c r="B18" s="39">
        <f>B8+B13</f>
        <v>41</v>
      </c>
      <c r="C18" s="39">
        <f>C8+C13</f>
        <v>204</v>
      </c>
      <c r="D18" s="40">
        <f>SUM(B18:C18)</f>
        <v>245</v>
      </c>
      <c r="E18" s="40">
        <f>E8+E13</f>
        <v>16469</v>
      </c>
      <c r="F18" s="118">
        <f>(D18/E18)*100</f>
        <v>1.487643451332807</v>
      </c>
      <c r="G18" s="27"/>
      <c r="H18" s="27"/>
      <c r="I18" s="27"/>
      <c r="J18" s="27"/>
    </row>
    <row r="19" spans="1:10" ht="12.75">
      <c r="A19" s="125" t="s">
        <v>440</v>
      </c>
      <c r="B19" s="39">
        <f aca="true" t="shared" si="0" ref="B19:C21">B9+B14</f>
        <v>7</v>
      </c>
      <c r="C19" s="39">
        <f t="shared" si="0"/>
        <v>22</v>
      </c>
      <c r="D19" s="40">
        <f>SUM(B19:C19)</f>
        <v>29</v>
      </c>
      <c r="E19" s="40">
        <f>E9+E14</f>
        <v>847</v>
      </c>
      <c r="F19" s="118">
        <f>(D19/E19)*100</f>
        <v>3.4238488783943333</v>
      </c>
      <c r="G19" s="27"/>
      <c r="H19" s="27"/>
      <c r="I19" s="27"/>
      <c r="J19" s="27"/>
    </row>
    <row r="20" spans="1:10" ht="12.75">
      <c r="A20" s="125" t="s">
        <v>441</v>
      </c>
      <c r="B20" s="39">
        <f t="shared" si="0"/>
        <v>3</v>
      </c>
      <c r="C20" s="39">
        <f t="shared" si="0"/>
        <v>43</v>
      </c>
      <c r="D20" s="40">
        <f>SUM(B20:C20)</f>
        <v>46</v>
      </c>
      <c r="E20" s="40">
        <f>E10+E15</f>
        <v>856</v>
      </c>
      <c r="F20" s="118">
        <f>(D20/E20)*100</f>
        <v>5.373831775700935</v>
      </c>
      <c r="G20" s="27"/>
      <c r="H20" s="27"/>
      <c r="I20" s="27"/>
      <c r="J20" s="27"/>
    </row>
    <row r="21" spans="1:10" ht="12.75">
      <c r="A21" s="38" t="s">
        <v>1</v>
      </c>
      <c r="B21" s="39">
        <f t="shared" si="0"/>
        <v>51</v>
      </c>
      <c r="C21" s="39">
        <f t="shared" si="0"/>
        <v>269</v>
      </c>
      <c r="D21" s="40">
        <f>SUM(B21:C21)</f>
        <v>320</v>
      </c>
      <c r="E21" s="40">
        <f>E11+E16</f>
        <v>18172</v>
      </c>
      <c r="F21" s="118">
        <f>(D21/E21)*100</f>
        <v>1.7609509134932861</v>
      </c>
      <c r="G21" s="27"/>
      <c r="H21" s="27"/>
      <c r="I21" s="27"/>
      <c r="J21" s="27"/>
    </row>
    <row r="22" spans="1:10" ht="18.75" customHeight="1">
      <c r="A22" s="28" t="s">
        <v>117</v>
      </c>
      <c r="B22" s="39"/>
      <c r="C22" s="39"/>
      <c r="D22" s="40"/>
      <c r="E22" s="40"/>
      <c r="F22" s="118"/>
      <c r="G22" s="27"/>
      <c r="H22" s="27"/>
      <c r="I22" s="27"/>
      <c r="J22" s="27"/>
    </row>
    <row r="23" spans="1:10" ht="15" customHeight="1">
      <c r="A23" s="28" t="s">
        <v>5</v>
      </c>
      <c r="B23" s="107"/>
      <c r="C23" s="107"/>
      <c r="D23" s="42"/>
      <c r="E23" s="42"/>
      <c r="F23" s="119"/>
      <c r="G23" s="27"/>
      <c r="H23" s="27"/>
      <c r="I23" s="27"/>
      <c r="J23" s="27"/>
    </row>
    <row r="24" spans="1:10" ht="12.75" customHeight="1">
      <c r="A24" s="38">
        <v>100</v>
      </c>
      <c r="B24" s="107">
        <v>43</v>
      </c>
      <c r="C24" s="107">
        <v>182</v>
      </c>
      <c r="D24" s="42">
        <f>SUM(B24:C24)</f>
        <v>225</v>
      </c>
      <c r="E24" s="42">
        <v>13183</v>
      </c>
      <c r="F24" s="119">
        <f>(D24/E24)*100</f>
        <v>1.7067435333383902</v>
      </c>
      <c r="G24" s="27"/>
      <c r="H24" s="27"/>
      <c r="I24" s="27"/>
      <c r="J24" s="27"/>
    </row>
    <row r="25" spans="1:10" ht="12.75" customHeight="1">
      <c r="A25" s="125" t="s">
        <v>440</v>
      </c>
      <c r="B25" s="107">
        <v>5</v>
      </c>
      <c r="C25" s="107">
        <v>19</v>
      </c>
      <c r="D25" s="42">
        <f>SUM(B25:C25)</f>
        <v>24</v>
      </c>
      <c r="E25" s="42">
        <v>876</v>
      </c>
      <c r="F25" s="119">
        <f aca="true" t="shared" si="1" ref="F25:F37">(D25/E25)*100</f>
        <v>2.73972602739726</v>
      </c>
      <c r="G25" s="27"/>
      <c r="H25" s="27"/>
      <c r="I25" s="27"/>
      <c r="J25" s="27"/>
    </row>
    <row r="26" spans="1:10" ht="12.75" customHeight="1">
      <c r="A26" s="125" t="s">
        <v>441</v>
      </c>
      <c r="B26" s="107">
        <v>11</v>
      </c>
      <c r="C26" s="107">
        <v>33</v>
      </c>
      <c r="D26" s="42">
        <f>SUM(B26:C26)</f>
        <v>44</v>
      </c>
      <c r="E26" s="42">
        <v>830</v>
      </c>
      <c r="F26" s="119">
        <f t="shared" si="1"/>
        <v>5.301204819277109</v>
      </c>
      <c r="G26" s="27"/>
      <c r="H26" s="27"/>
      <c r="I26" s="27"/>
      <c r="J26" s="27"/>
    </row>
    <row r="27" spans="1:10" ht="12.75" customHeight="1">
      <c r="A27" s="38" t="s">
        <v>1</v>
      </c>
      <c r="B27" s="4">
        <f>SUM(B24:B26)</f>
        <v>59</v>
      </c>
      <c r="C27" s="4">
        <f>SUM(C24:C26)</f>
        <v>234</v>
      </c>
      <c r="D27" s="42">
        <f>SUM(B27:C27)</f>
        <v>293</v>
      </c>
      <c r="E27" s="4">
        <f>SUM(E24:E26)</f>
        <v>14889</v>
      </c>
      <c r="F27" s="119">
        <f t="shared" si="1"/>
        <v>1.9678957619719255</v>
      </c>
      <c r="G27" s="26"/>
      <c r="H27" s="26"/>
      <c r="I27" s="27"/>
      <c r="J27" s="27"/>
    </row>
    <row r="28" spans="1:10" ht="18.75" customHeight="1">
      <c r="A28" s="28" t="s">
        <v>4</v>
      </c>
      <c r="B28" s="1"/>
      <c r="C28" s="1"/>
      <c r="D28" s="1"/>
      <c r="E28" s="1"/>
      <c r="F28" s="119"/>
      <c r="G28" s="27"/>
      <c r="H28" s="27"/>
      <c r="I28" s="27"/>
      <c r="J28" s="27"/>
    </row>
    <row r="29" spans="1:9" ht="12.75">
      <c r="A29" s="38">
        <v>100</v>
      </c>
      <c r="B29" s="121">
        <v>23</v>
      </c>
      <c r="C29" s="121">
        <v>50</v>
      </c>
      <c r="D29" s="121">
        <f>SUM(B29:C29)</f>
        <v>73</v>
      </c>
      <c r="E29" s="121">
        <v>5368</v>
      </c>
      <c r="F29" s="119">
        <f t="shared" si="1"/>
        <v>1.3599105812220567</v>
      </c>
      <c r="G29" s="15"/>
      <c r="H29" s="15"/>
      <c r="I29" s="15"/>
    </row>
    <row r="30" spans="1:10" ht="12.75">
      <c r="A30" s="125" t="s">
        <v>440</v>
      </c>
      <c r="B30" s="122">
        <v>2</v>
      </c>
      <c r="C30" s="122">
        <v>6</v>
      </c>
      <c r="D30" s="121">
        <f>SUM(B30:C30)</f>
        <v>8</v>
      </c>
      <c r="E30" s="122">
        <v>277</v>
      </c>
      <c r="F30" s="119">
        <f t="shared" si="1"/>
        <v>2.888086642599278</v>
      </c>
      <c r="G30" s="16"/>
      <c r="H30" s="16"/>
      <c r="I30" s="16"/>
      <c r="J30" s="16"/>
    </row>
    <row r="31" spans="1:10" ht="12.75">
      <c r="A31" s="125" t="s">
        <v>441</v>
      </c>
      <c r="B31" s="4">
        <v>6</v>
      </c>
      <c r="C31" s="4">
        <v>14</v>
      </c>
      <c r="D31" s="121">
        <f>SUM(B31:C31)</f>
        <v>20</v>
      </c>
      <c r="E31" s="4">
        <v>212</v>
      </c>
      <c r="F31" s="119">
        <f t="shared" si="1"/>
        <v>9.433962264150944</v>
      </c>
      <c r="G31" s="27"/>
      <c r="H31" s="27"/>
      <c r="I31" s="27"/>
      <c r="J31" s="27"/>
    </row>
    <row r="32" spans="1:10" ht="12.75">
      <c r="A32" s="38" t="s">
        <v>1</v>
      </c>
      <c r="B32" s="4">
        <f>SUM(B29:B31)</f>
        <v>31</v>
      </c>
      <c r="C32" s="4">
        <f>SUM(C29:C31)</f>
        <v>70</v>
      </c>
      <c r="D32" s="4">
        <f>SUM(D29:D31)</f>
        <v>101</v>
      </c>
      <c r="E32" s="4">
        <f>SUM(E29:E31)</f>
        <v>5857</v>
      </c>
      <c r="F32" s="119">
        <f t="shared" si="1"/>
        <v>1.7244323032269078</v>
      </c>
      <c r="G32" s="27"/>
      <c r="H32" s="27"/>
      <c r="I32" s="27"/>
      <c r="J32" s="27"/>
    </row>
    <row r="33" spans="1:10" ht="18.75" customHeight="1">
      <c r="A33" s="28" t="s">
        <v>21</v>
      </c>
      <c r="B33" s="1"/>
      <c r="C33" s="1"/>
      <c r="D33" s="1"/>
      <c r="E33" s="1"/>
      <c r="F33" s="119"/>
      <c r="G33" s="27"/>
      <c r="H33" s="27"/>
      <c r="I33" s="27"/>
      <c r="J33" s="27"/>
    </row>
    <row r="34" spans="1:10" ht="12.75" customHeight="1">
      <c r="A34" s="38">
        <v>100</v>
      </c>
      <c r="B34" s="4">
        <f>B24+B29</f>
        <v>66</v>
      </c>
      <c r="C34" s="4">
        <f>C24+C29</f>
        <v>232</v>
      </c>
      <c r="D34" s="4">
        <f>D24+D29</f>
        <v>298</v>
      </c>
      <c r="E34" s="4">
        <f>E24+E29</f>
        <v>18551</v>
      </c>
      <c r="F34" s="119">
        <f t="shared" si="1"/>
        <v>1.6063824052611717</v>
      </c>
      <c r="G34" s="27"/>
      <c r="H34" s="27"/>
      <c r="I34" s="27"/>
      <c r="J34" s="27"/>
    </row>
    <row r="35" spans="1:10" ht="12.75">
      <c r="A35" s="125" t="s">
        <v>440</v>
      </c>
      <c r="B35" s="4">
        <f aca="true" t="shared" si="2" ref="B35:D37">B25+B30</f>
        <v>7</v>
      </c>
      <c r="C35" s="4">
        <f t="shared" si="2"/>
        <v>25</v>
      </c>
      <c r="D35" s="4">
        <f t="shared" si="2"/>
        <v>32</v>
      </c>
      <c r="E35" s="4">
        <f>E25+E30</f>
        <v>1153</v>
      </c>
      <c r="F35" s="119">
        <f t="shared" si="1"/>
        <v>2.7753686036426712</v>
      </c>
      <c r="G35" s="27"/>
      <c r="H35" s="27"/>
      <c r="I35" s="27"/>
      <c r="J35" s="27"/>
    </row>
    <row r="36" spans="1:10" ht="12.75">
      <c r="A36" s="125" t="s">
        <v>441</v>
      </c>
      <c r="B36" s="4">
        <f t="shared" si="2"/>
        <v>17</v>
      </c>
      <c r="C36" s="4">
        <f t="shared" si="2"/>
        <v>47</v>
      </c>
      <c r="D36" s="4">
        <f t="shared" si="2"/>
        <v>64</v>
      </c>
      <c r="E36" s="4">
        <f>E26+E31</f>
        <v>1042</v>
      </c>
      <c r="F36" s="119">
        <f t="shared" si="1"/>
        <v>6.142034548944338</v>
      </c>
      <c r="G36" s="27"/>
      <c r="H36" s="27"/>
      <c r="I36" s="27"/>
      <c r="J36" s="27"/>
    </row>
    <row r="37" spans="1:10" ht="12.75">
      <c r="A37" s="43" t="s">
        <v>1</v>
      </c>
      <c r="B37" s="59">
        <f t="shared" si="2"/>
        <v>90</v>
      </c>
      <c r="C37" s="59">
        <f t="shared" si="2"/>
        <v>304</v>
      </c>
      <c r="D37" s="59">
        <f t="shared" si="2"/>
        <v>394</v>
      </c>
      <c r="E37" s="59">
        <f>E27+E32</f>
        <v>20746</v>
      </c>
      <c r="F37" s="120">
        <f t="shared" si="1"/>
        <v>1.8991612841029595</v>
      </c>
      <c r="G37" s="40"/>
      <c r="H37" s="40"/>
      <c r="I37" s="27"/>
      <c r="J37" s="27"/>
    </row>
    <row r="38" spans="1:10" ht="62.25" customHeight="1">
      <c r="A38" s="129" t="s">
        <v>415</v>
      </c>
      <c r="B38" s="142"/>
      <c r="C38" s="142"/>
      <c r="D38" s="142"/>
      <c r="E38" s="142"/>
      <c r="F38" s="142"/>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row r="49" spans="1:10" ht="12.75">
      <c r="A49" s="27"/>
      <c r="B49" s="27"/>
      <c r="C49" s="27"/>
      <c r="D49" s="27"/>
      <c r="E49" s="27"/>
      <c r="F49" s="27"/>
      <c r="G49" s="27"/>
      <c r="H49" s="27"/>
      <c r="I49" s="27"/>
      <c r="J49" s="27"/>
    </row>
    <row r="50" spans="1:10" ht="12.75">
      <c r="A50" s="27"/>
      <c r="B50" s="27"/>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27"/>
      <c r="B53" s="27"/>
      <c r="C53" s="27"/>
      <c r="D53" s="27"/>
      <c r="E53" s="27"/>
      <c r="F53" s="27"/>
      <c r="G53" s="27"/>
      <c r="H53" s="27"/>
      <c r="I53" s="27"/>
      <c r="J53" s="27"/>
    </row>
  </sheetData>
  <mergeCells count="4">
    <mergeCell ref="A38:F38"/>
    <mergeCell ref="A3:F3"/>
    <mergeCell ref="A1:F1"/>
    <mergeCell ref="B4:D4"/>
  </mergeCells>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dimension ref="A1:N52"/>
  <sheetViews>
    <sheetView workbookViewId="0" topLeftCell="A1">
      <selection activeCell="C23" sqref="C23"/>
    </sheetView>
  </sheetViews>
  <sheetFormatPr defaultColWidth="9.140625" defaultRowHeight="12.75"/>
  <cols>
    <col min="1" max="1" width="21.421875" style="0" customWidth="1"/>
    <col min="2" max="2" width="10.7109375" style="0" customWidth="1"/>
    <col min="3" max="3" width="1.7109375" style="0" customWidth="1"/>
    <col min="4" max="4" width="10.8515625" style="0" customWidth="1"/>
    <col min="5" max="5" width="1.8515625" style="0" customWidth="1"/>
    <col min="6" max="7" width="10.7109375" style="0" customWidth="1"/>
    <col min="8" max="8" width="1.7109375" style="0" customWidth="1"/>
    <col min="9" max="9" width="10.71093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131" t="s">
        <v>120</v>
      </c>
      <c r="B1" s="130"/>
      <c r="C1" s="130"/>
      <c r="D1" s="130"/>
      <c r="E1" s="130"/>
      <c r="F1" s="130"/>
      <c r="G1" s="130"/>
      <c r="H1" s="130"/>
      <c r="I1" s="130"/>
      <c r="J1" s="15"/>
      <c r="K1" s="15"/>
      <c r="L1" s="15"/>
      <c r="M1" s="15"/>
    </row>
    <row r="2" spans="1:13" ht="7.5" customHeight="1">
      <c r="A2" s="72"/>
      <c r="B2" s="73"/>
      <c r="C2" s="73"/>
      <c r="D2" s="73"/>
      <c r="E2" s="73"/>
      <c r="F2" s="73"/>
      <c r="G2" s="73"/>
      <c r="H2" s="73"/>
      <c r="I2" s="73"/>
      <c r="J2" s="73"/>
      <c r="K2" s="73"/>
      <c r="L2" s="73"/>
      <c r="M2" s="73"/>
    </row>
    <row r="3" spans="1:13" ht="27" customHeight="1">
      <c r="A3" s="133" t="s">
        <v>424</v>
      </c>
      <c r="B3" s="134"/>
      <c r="C3" s="134"/>
      <c r="D3" s="134"/>
      <c r="E3" s="134"/>
      <c r="F3" s="134"/>
      <c r="G3" s="134"/>
      <c r="H3" s="134"/>
      <c r="I3" s="134"/>
      <c r="J3" s="54"/>
      <c r="K3" s="54"/>
      <c r="L3" s="54"/>
      <c r="M3" s="54"/>
    </row>
    <row r="4" spans="1:14" ht="27" customHeight="1">
      <c r="A4" s="79" t="s">
        <v>121</v>
      </c>
      <c r="B4" s="81" t="s">
        <v>58</v>
      </c>
      <c r="C4" s="95"/>
      <c r="D4" s="81" t="s">
        <v>59</v>
      </c>
      <c r="E4" s="81"/>
      <c r="F4" s="81" t="s">
        <v>60</v>
      </c>
      <c r="G4" s="81" t="s">
        <v>100</v>
      </c>
      <c r="H4" s="102" t="s">
        <v>430</v>
      </c>
      <c r="I4" s="81" t="s">
        <v>94</v>
      </c>
      <c r="J4" s="19"/>
      <c r="K4" s="61"/>
      <c r="L4" s="19"/>
      <c r="M4" s="19"/>
      <c r="N4" s="6"/>
    </row>
    <row r="5" spans="1:13" ht="18.75" customHeight="1">
      <c r="A5" s="57" t="s">
        <v>35</v>
      </c>
      <c r="B5" s="61">
        <f>SUM(B6:B7)</f>
        <v>9930</v>
      </c>
      <c r="C5" s="61"/>
      <c r="D5" s="61">
        <f>SUM(D6:D7)</f>
        <v>24306</v>
      </c>
      <c r="E5" s="61"/>
      <c r="F5" s="61">
        <f>SUM(F6:F7)</f>
        <v>2195</v>
      </c>
      <c r="G5" s="61">
        <f>SUM(G6:G7)</f>
        <v>32064</v>
      </c>
      <c r="H5" s="61"/>
      <c r="I5" s="61">
        <f>(G38/G5)*100</f>
        <v>9.67751996007984</v>
      </c>
      <c r="J5" s="61"/>
      <c r="K5" s="61"/>
      <c r="L5" s="61"/>
      <c r="M5" s="61"/>
    </row>
    <row r="6" spans="1:13" ht="12.75" customHeight="1">
      <c r="A6" s="11" t="s">
        <v>443</v>
      </c>
      <c r="B6" s="4">
        <v>6687</v>
      </c>
      <c r="C6" s="4"/>
      <c r="D6" s="4">
        <v>17360</v>
      </c>
      <c r="E6" s="4"/>
      <c r="F6" s="4">
        <v>1468</v>
      </c>
      <c r="G6" s="61">
        <v>22518</v>
      </c>
      <c r="H6" s="61"/>
      <c r="I6" s="4">
        <f>(G18/G6)*100</f>
        <v>9.392486011191046</v>
      </c>
      <c r="J6" s="82"/>
      <c r="K6" s="61"/>
      <c r="L6" s="61"/>
      <c r="M6" s="61"/>
    </row>
    <row r="7" spans="1:13" ht="12.75" customHeight="1">
      <c r="A7" s="11" t="s">
        <v>442</v>
      </c>
      <c r="B7" s="4">
        <v>3243</v>
      </c>
      <c r="C7" s="4"/>
      <c r="D7" s="4">
        <v>6946</v>
      </c>
      <c r="E7" s="4"/>
      <c r="F7" s="4">
        <v>727</v>
      </c>
      <c r="G7" s="61">
        <v>9546</v>
      </c>
      <c r="H7" s="61"/>
      <c r="I7" s="4">
        <f>(G28/G7)*100</f>
        <v>10.34988476848942</v>
      </c>
      <c r="J7" s="82"/>
      <c r="K7" s="61"/>
      <c r="L7" s="61"/>
      <c r="M7" s="61"/>
    </row>
    <row r="8" spans="1:13" ht="16.5" customHeight="1">
      <c r="A8" s="83" t="s">
        <v>431</v>
      </c>
      <c r="B8" s="4"/>
      <c r="C8" s="4"/>
      <c r="D8" s="4"/>
      <c r="E8" s="4"/>
      <c r="F8" s="4"/>
      <c r="G8" s="4"/>
      <c r="H8" s="4"/>
      <c r="I8" s="4"/>
      <c r="J8" s="4"/>
      <c r="K8" s="4"/>
      <c r="L8" s="4"/>
      <c r="M8" s="4"/>
    </row>
    <row r="9" spans="1:13" ht="16.5" customHeight="1">
      <c r="A9" s="57" t="s">
        <v>5</v>
      </c>
      <c r="B9" s="4"/>
      <c r="C9" s="4"/>
      <c r="D9" s="4"/>
      <c r="E9" s="4"/>
      <c r="F9" s="4"/>
      <c r="G9" s="4"/>
      <c r="H9" s="4"/>
      <c r="I9" s="4"/>
      <c r="J9" s="4"/>
      <c r="K9" s="4"/>
      <c r="L9" s="4"/>
      <c r="M9" s="4"/>
    </row>
    <row r="10" spans="1:13" ht="12.75" customHeight="1">
      <c r="A10" s="8" t="s">
        <v>16</v>
      </c>
      <c r="B10" s="4">
        <v>7</v>
      </c>
      <c r="C10" s="4"/>
      <c r="D10" s="4">
        <v>30</v>
      </c>
      <c r="E10" s="4"/>
      <c r="F10" s="62" t="s">
        <v>22</v>
      </c>
      <c r="G10" s="4">
        <v>37</v>
      </c>
      <c r="H10" s="4"/>
      <c r="I10" s="4">
        <f aca="true" t="shared" si="0" ref="I10:I17">(G10/$G$18)*100</f>
        <v>1.7494089834515367</v>
      </c>
      <c r="J10" s="4"/>
      <c r="K10" s="4"/>
      <c r="L10" s="4"/>
      <c r="M10" s="4"/>
    </row>
    <row r="11" spans="1:13" ht="12.75">
      <c r="A11" s="8" t="s">
        <v>26</v>
      </c>
      <c r="B11" s="62">
        <v>3</v>
      </c>
      <c r="C11" s="63"/>
      <c r="D11" s="4">
        <v>2</v>
      </c>
      <c r="E11" s="4"/>
      <c r="F11" s="62" t="s">
        <v>22</v>
      </c>
      <c r="G11" s="4">
        <v>4</v>
      </c>
      <c r="H11" s="4"/>
      <c r="I11" s="4">
        <f t="shared" si="0"/>
        <v>0.18912529550827423</v>
      </c>
      <c r="J11" s="63"/>
      <c r="K11" s="4"/>
      <c r="L11" s="63"/>
      <c r="M11" s="4"/>
    </row>
    <row r="12" spans="1:13" ht="12.75">
      <c r="A12" s="8" t="s">
        <v>27</v>
      </c>
      <c r="B12" s="62">
        <v>255</v>
      </c>
      <c r="C12" s="63"/>
      <c r="D12" s="62">
        <v>766</v>
      </c>
      <c r="E12" s="62"/>
      <c r="F12" s="62" t="s">
        <v>22</v>
      </c>
      <c r="G12" s="4">
        <v>977</v>
      </c>
      <c r="H12" s="4"/>
      <c r="I12" s="4">
        <f t="shared" si="0"/>
        <v>46.19385342789598</v>
      </c>
      <c r="J12" s="4"/>
      <c r="K12" s="4"/>
      <c r="L12" s="4"/>
      <c r="M12" s="4"/>
    </row>
    <row r="13" spans="1:13" ht="22.5">
      <c r="A13" s="78" t="s">
        <v>93</v>
      </c>
      <c r="B13" s="4">
        <v>1</v>
      </c>
      <c r="C13" s="4"/>
      <c r="D13" s="4">
        <v>9</v>
      </c>
      <c r="E13" s="4"/>
      <c r="F13" s="4">
        <v>427</v>
      </c>
      <c r="G13" s="4">
        <v>436</v>
      </c>
      <c r="H13" s="4"/>
      <c r="I13" s="4">
        <f t="shared" si="0"/>
        <v>20.61465721040189</v>
      </c>
      <c r="J13" s="4"/>
      <c r="K13" s="4"/>
      <c r="L13" s="4"/>
      <c r="M13" s="4"/>
    </row>
    <row r="14" spans="1:13" ht="12.75">
      <c r="A14" s="8" t="s">
        <v>28</v>
      </c>
      <c r="B14" s="4">
        <v>259</v>
      </c>
      <c r="C14" s="4"/>
      <c r="D14" s="4">
        <v>105</v>
      </c>
      <c r="E14" s="4"/>
      <c r="F14" s="62" t="s">
        <v>22</v>
      </c>
      <c r="G14" s="4">
        <v>329</v>
      </c>
      <c r="H14" s="4"/>
      <c r="I14" s="4">
        <f t="shared" si="0"/>
        <v>15.555555555555555</v>
      </c>
      <c r="J14" s="4"/>
      <c r="K14" s="4"/>
      <c r="L14" s="4"/>
      <c r="M14" s="4"/>
    </row>
    <row r="15" spans="1:13" ht="12.75">
      <c r="A15" s="8" t="s">
        <v>57</v>
      </c>
      <c r="B15" s="62">
        <v>6</v>
      </c>
      <c r="C15" s="4"/>
      <c r="D15" s="4">
        <v>34</v>
      </c>
      <c r="E15" s="4"/>
      <c r="F15" s="4">
        <v>104</v>
      </c>
      <c r="G15" s="4">
        <v>139</v>
      </c>
      <c r="H15" s="4"/>
      <c r="I15" s="4">
        <f t="shared" si="0"/>
        <v>6.57210401891253</v>
      </c>
      <c r="J15" s="4"/>
      <c r="K15" s="4"/>
      <c r="L15" s="4"/>
      <c r="M15" s="4"/>
    </row>
    <row r="16" spans="1:13" ht="12.75">
      <c r="A16" s="8" t="s">
        <v>34</v>
      </c>
      <c r="B16" s="62" t="s">
        <v>22</v>
      </c>
      <c r="C16" s="4"/>
      <c r="D16" s="4">
        <v>13</v>
      </c>
      <c r="E16" s="4"/>
      <c r="F16" s="4">
        <v>100</v>
      </c>
      <c r="G16" s="4">
        <v>112</v>
      </c>
      <c r="H16" s="4"/>
      <c r="I16" s="4">
        <f t="shared" si="0"/>
        <v>5.295508274231678</v>
      </c>
      <c r="J16" s="4"/>
      <c r="K16" s="4"/>
      <c r="L16" s="4"/>
      <c r="M16" s="4"/>
    </row>
    <row r="17" spans="1:13" ht="12.75">
      <c r="A17" s="8" t="s">
        <v>32</v>
      </c>
      <c r="B17" s="62">
        <v>33</v>
      </c>
      <c r="C17" s="4"/>
      <c r="D17" s="4">
        <v>49</v>
      </c>
      <c r="E17" s="4"/>
      <c r="F17" s="62">
        <v>4</v>
      </c>
      <c r="G17" s="4">
        <v>81</v>
      </c>
      <c r="H17" s="4"/>
      <c r="I17" s="4">
        <f t="shared" si="0"/>
        <v>3.829787234042553</v>
      </c>
      <c r="J17" s="4"/>
      <c r="K17" s="4"/>
      <c r="L17" s="4"/>
      <c r="M17" s="4"/>
    </row>
    <row r="18" spans="1:13" ht="12.75">
      <c r="A18" s="8" t="s">
        <v>1</v>
      </c>
      <c r="B18" s="62">
        <f>SUM(B10:B17)</f>
        <v>564</v>
      </c>
      <c r="C18" s="4"/>
      <c r="D18" s="4">
        <f>SUM(D10:D17)</f>
        <v>1008</v>
      </c>
      <c r="E18" s="4"/>
      <c r="F18" s="62">
        <f>SUM(F13:F17)</f>
        <v>635</v>
      </c>
      <c r="G18" s="4">
        <f>SUM(G10:G17)</f>
        <v>2115</v>
      </c>
      <c r="H18" s="4"/>
      <c r="I18" s="4">
        <f>SUM(I10:I17)</f>
        <v>100</v>
      </c>
      <c r="J18" s="4"/>
      <c r="K18" s="4"/>
      <c r="L18" s="4"/>
      <c r="M18" s="4"/>
    </row>
    <row r="19" spans="1:13" ht="16.5" customHeight="1">
      <c r="A19" s="57" t="s">
        <v>6</v>
      </c>
      <c r="B19" s="4"/>
      <c r="C19" s="4"/>
      <c r="D19" s="4"/>
      <c r="E19" s="4"/>
      <c r="F19" s="4"/>
      <c r="G19" s="4"/>
      <c r="H19" s="4"/>
      <c r="I19" s="4"/>
      <c r="J19" s="4"/>
      <c r="K19" s="4"/>
      <c r="L19" s="4"/>
      <c r="M19" s="4"/>
    </row>
    <row r="20" spans="1:13" ht="12.75">
      <c r="A20" s="8" t="s">
        <v>16</v>
      </c>
      <c r="B20" s="4">
        <v>8</v>
      </c>
      <c r="C20" s="4"/>
      <c r="D20" s="4">
        <v>8</v>
      </c>
      <c r="E20" s="4"/>
      <c r="F20" s="62" t="s">
        <v>22</v>
      </c>
      <c r="G20" s="4">
        <v>16</v>
      </c>
      <c r="H20" s="4"/>
      <c r="I20" s="4">
        <f>(G20/$G$28)*100</f>
        <v>1.6194331983805668</v>
      </c>
      <c r="J20" s="4"/>
      <c r="K20" s="62"/>
      <c r="L20" s="4"/>
      <c r="M20" s="4"/>
    </row>
    <row r="21" spans="1:13" ht="12.75">
      <c r="A21" s="8" t="s">
        <v>26</v>
      </c>
      <c r="B21" s="62">
        <v>2</v>
      </c>
      <c r="C21" s="63"/>
      <c r="D21" s="62">
        <v>4</v>
      </c>
      <c r="E21" s="4"/>
      <c r="F21" s="62" t="s">
        <v>22</v>
      </c>
      <c r="G21" s="62">
        <v>6</v>
      </c>
      <c r="H21" s="62"/>
      <c r="I21" s="4">
        <f>(G21/$G$28)*100</f>
        <v>0.6072874493927125</v>
      </c>
      <c r="J21" s="63"/>
      <c r="K21" s="63"/>
      <c r="L21" s="63"/>
      <c r="M21" s="63"/>
    </row>
    <row r="22" spans="1:13" ht="12.75">
      <c r="A22" s="8" t="s">
        <v>27</v>
      </c>
      <c r="B22" s="62">
        <v>121</v>
      </c>
      <c r="C22" s="62"/>
      <c r="D22" s="62">
        <v>272</v>
      </c>
      <c r="E22" s="62"/>
      <c r="F22" s="62" t="s">
        <v>22</v>
      </c>
      <c r="G22" s="4">
        <v>370</v>
      </c>
      <c r="H22" s="4"/>
      <c r="I22" s="4">
        <f aca="true" t="shared" si="1" ref="I22:I27">(G22/$G$28)*100</f>
        <v>37.449392712550605</v>
      </c>
      <c r="J22" s="4"/>
      <c r="K22" s="4"/>
      <c r="L22" s="4"/>
      <c r="M22" s="4"/>
    </row>
    <row r="23" spans="1:13" ht="22.5">
      <c r="A23" s="78" t="s">
        <v>93</v>
      </c>
      <c r="B23" s="62">
        <v>1</v>
      </c>
      <c r="C23" s="4"/>
      <c r="D23" s="4">
        <v>2</v>
      </c>
      <c r="E23" s="4"/>
      <c r="F23" s="4">
        <v>176</v>
      </c>
      <c r="G23" s="4">
        <v>179</v>
      </c>
      <c r="H23" s="4"/>
      <c r="I23" s="4">
        <f t="shared" si="1"/>
        <v>18.11740890688259</v>
      </c>
      <c r="J23" s="4"/>
      <c r="K23" s="62"/>
      <c r="L23" s="4"/>
      <c r="M23" s="4"/>
    </row>
    <row r="24" spans="1:13" ht="12.75">
      <c r="A24" s="8" t="s">
        <v>28</v>
      </c>
      <c r="B24" s="4">
        <v>115</v>
      </c>
      <c r="C24" s="4"/>
      <c r="D24" s="62">
        <v>58</v>
      </c>
      <c r="E24" s="4"/>
      <c r="F24" s="62" t="s">
        <v>22</v>
      </c>
      <c r="G24" s="4">
        <v>159</v>
      </c>
      <c r="H24" s="4"/>
      <c r="I24" s="4">
        <f t="shared" si="1"/>
        <v>16.09311740890688</v>
      </c>
      <c r="J24" s="4"/>
      <c r="K24" s="63"/>
      <c r="L24" s="4"/>
      <c r="M24" s="4"/>
    </row>
    <row r="25" spans="1:13" ht="12.75">
      <c r="A25" s="8" t="s">
        <v>57</v>
      </c>
      <c r="B25" s="4">
        <v>5</v>
      </c>
      <c r="C25" s="4"/>
      <c r="D25" s="62">
        <v>25</v>
      </c>
      <c r="E25" s="4"/>
      <c r="F25" s="4">
        <v>84</v>
      </c>
      <c r="G25" s="4">
        <v>113</v>
      </c>
      <c r="H25" s="4"/>
      <c r="I25" s="4">
        <f t="shared" si="1"/>
        <v>11.437246963562753</v>
      </c>
      <c r="J25" s="4"/>
      <c r="K25" s="4"/>
      <c r="L25" s="4"/>
      <c r="M25" s="4"/>
    </row>
    <row r="26" spans="1:13" ht="12.75">
      <c r="A26" s="8" t="s">
        <v>34</v>
      </c>
      <c r="B26" s="62" t="s">
        <v>22</v>
      </c>
      <c r="C26" s="4"/>
      <c r="D26" s="62">
        <v>15</v>
      </c>
      <c r="E26" s="4"/>
      <c r="F26" s="4">
        <v>84</v>
      </c>
      <c r="G26" s="4">
        <v>98</v>
      </c>
      <c r="H26" s="4"/>
      <c r="I26" s="4">
        <f t="shared" si="1"/>
        <v>9.919028340080972</v>
      </c>
      <c r="J26" s="4"/>
      <c r="K26" s="4"/>
      <c r="L26" s="4"/>
      <c r="M26" s="4"/>
    </row>
    <row r="27" spans="1:13" ht="12.75">
      <c r="A27" s="8" t="s">
        <v>32</v>
      </c>
      <c r="B27" s="62">
        <v>21</v>
      </c>
      <c r="C27" s="4"/>
      <c r="D27" s="62">
        <v>29</v>
      </c>
      <c r="E27" s="4"/>
      <c r="F27" s="62">
        <v>1</v>
      </c>
      <c r="G27" s="4">
        <v>47</v>
      </c>
      <c r="H27" s="4"/>
      <c r="I27" s="4">
        <f t="shared" si="1"/>
        <v>4.757085020242915</v>
      </c>
      <c r="J27" s="4"/>
      <c r="K27" s="4"/>
      <c r="L27" s="4"/>
      <c r="M27" s="4"/>
    </row>
    <row r="28" spans="1:13" ht="12.75">
      <c r="A28" s="8" t="s">
        <v>1</v>
      </c>
      <c r="B28" s="62">
        <f>SUM(B20:B27)</f>
        <v>273</v>
      </c>
      <c r="C28" s="62"/>
      <c r="D28" s="62">
        <f>SUM(D20:D27)</f>
        <v>413</v>
      </c>
      <c r="E28" s="62"/>
      <c r="F28" s="62">
        <f>SUM(F20:F27)</f>
        <v>345</v>
      </c>
      <c r="G28" s="62">
        <f>SUM(G20:G27)</f>
        <v>988</v>
      </c>
      <c r="H28" s="62"/>
      <c r="I28" s="4">
        <f>SUM(I20:I27)</f>
        <v>99.99999999999999</v>
      </c>
      <c r="J28" s="4"/>
      <c r="K28" s="4"/>
      <c r="L28" s="4"/>
      <c r="M28" s="4"/>
    </row>
    <row r="29" spans="1:13" ht="16.5" customHeight="1">
      <c r="A29" s="57" t="s">
        <v>21</v>
      </c>
      <c r="B29" s="4"/>
      <c r="C29" s="4"/>
      <c r="D29" s="4"/>
      <c r="E29" s="4"/>
      <c r="F29" s="4"/>
      <c r="G29" s="4"/>
      <c r="H29" s="4"/>
      <c r="I29" s="4"/>
      <c r="J29" s="4"/>
      <c r="K29" s="4"/>
      <c r="L29" s="4"/>
      <c r="M29" s="4"/>
    </row>
    <row r="30" spans="1:13" ht="12.75">
      <c r="A30" s="8" t="s">
        <v>16</v>
      </c>
      <c r="B30" s="4">
        <f>B10+B20</f>
        <v>15</v>
      </c>
      <c r="C30" s="4"/>
      <c r="D30" s="4">
        <f>D10+D20</f>
        <v>38</v>
      </c>
      <c r="E30" s="4"/>
      <c r="F30" s="62" t="s">
        <v>22</v>
      </c>
      <c r="G30" s="4">
        <f>G10+G20</f>
        <v>53</v>
      </c>
      <c r="H30" s="4"/>
      <c r="I30" s="4">
        <f aca="true" t="shared" si="2" ref="I30:I37">(G30/$G$38)*100</f>
        <v>1.7080244924266839</v>
      </c>
      <c r="J30" s="4"/>
      <c r="K30" s="62"/>
      <c r="L30" s="4"/>
      <c r="M30" s="4"/>
    </row>
    <row r="31" spans="1:13" ht="12.75">
      <c r="A31" s="8" t="s">
        <v>26</v>
      </c>
      <c r="B31" s="4">
        <f aca="true" t="shared" si="3" ref="B31:B37">B11+B21</f>
        <v>5</v>
      </c>
      <c r="C31" s="63"/>
      <c r="D31" s="4">
        <f>D11+D21</f>
        <v>6</v>
      </c>
      <c r="E31" s="4"/>
      <c r="F31" s="62" t="s">
        <v>22</v>
      </c>
      <c r="G31" s="4">
        <f aca="true" t="shared" si="4" ref="G31:G37">G11+G21</f>
        <v>10</v>
      </c>
      <c r="H31" s="4"/>
      <c r="I31" s="4">
        <f t="shared" si="2"/>
        <v>0.3222687721559781</v>
      </c>
      <c r="J31" s="63"/>
      <c r="K31" s="63"/>
      <c r="L31" s="63"/>
      <c r="M31" s="63"/>
    </row>
    <row r="32" spans="1:13" ht="12.75">
      <c r="A32" s="8" t="s">
        <v>27</v>
      </c>
      <c r="B32" s="4">
        <f t="shared" si="3"/>
        <v>376</v>
      </c>
      <c r="C32" s="63"/>
      <c r="D32" s="4">
        <f aca="true" t="shared" si="5" ref="D32:D37">D12+D22</f>
        <v>1038</v>
      </c>
      <c r="E32" s="63"/>
      <c r="F32" s="62" t="s">
        <v>22</v>
      </c>
      <c r="G32" s="4">
        <f t="shared" si="4"/>
        <v>1347</v>
      </c>
      <c r="H32" s="4"/>
      <c r="I32" s="4">
        <f t="shared" si="2"/>
        <v>43.40960360941025</v>
      </c>
      <c r="J32" s="4"/>
      <c r="K32" s="4"/>
      <c r="L32" s="4"/>
      <c r="M32" s="4"/>
    </row>
    <row r="33" spans="1:13" ht="22.5">
      <c r="A33" s="78" t="s">
        <v>93</v>
      </c>
      <c r="B33" s="4">
        <f t="shared" si="3"/>
        <v>2</v>
      </c>
      <c r="C33" s="4"/>
      <c r="D33" s="4">
        <f t="shared" si="5"/>
        <v>11</v>
      </c>
      <c r="E33" s="4"/>
      <c r="F33" s="4">
        <f>F13+F23</f>
        <v>603</v>
      </c>
      <c r="G33" s="4">
        <f t="shared" si="4"/>
        <v>615</v>
      </c>
      <c r="H33" s="4"/>
      <c r="I33" s="4">
        <f t="shared" si="2"/>
        <v>19.819529487592654</v>
      </c>
      <c r="J33" s="4"/>
      <c r="K33" s="4"/>
      <c r="L33" s="4"/>
      <c r="M33" s="4"/>
    </row>
    <row r="34" spans="1:13" ht="12.75">
      <c r="A34" s="21" t="s">
        <v>28</v>
      </c>
      <c r="B34" s="4">
        <f t="shared" si="3"/>
        <v>374</v>
      </c>
      <c r="C34" s="18"/>
      <c r="D34" s="4">
        <f t="shared" si="5"/>
        <v>163</v>
      </c>
      <c r="E34" s="18"/>
      <c r="F34" s="62" t="s">
        <v>22</v>
      </c>
      <c r="G34" s="4">
        <f t="shared" si="4"/>
        <v>488</v>
      </c>
      <c r="H34" s="4"/>
      <c r="I34" s="4">
        <f t="shared" si="2"/>
        <v>15.72671608121173</v>
      </c>
      <c r="J34" s="4"/>
      <c r="K34" s="63"/>
      <c r="L34" s="4"/>
      <c r="M34" s="4"/>
    </row>
    <row r="35" spans="1:13" ht="12.75">
      <c r="A35" s="21" t="s">
        <v>57</v>
      </c>
      <c r="B35" s="4">
        <f t="shared" si="3"/>
        <v>11</v>
      </c>
      <c r="C35" s="18"/>
      <c r="D35" s="4">
        <f t="shared" si="5"/>
        <v>59</v>
      </c>
      <c r="E35" s="18"/>
      <c r="F35" s="4">
        <f>F15+F25</f>
        <v>188</v>
      </c>
      <c r="G35" s="4">
        <f t="shared" si="4"/>
        <v>252</v>
      </c>
      <c r="H35" s="4"/>
      <c r="I35" s="4">
        <f t="shared" si="2"/>
        <v>8.121173058330648</v>
      </c>
      <c r="J35" s="4"/>
      <c r="K35" s="4"/>
      <c r="L35" s="4"/>
      <c r="M35" s="4"/>
    </row>
    <row r="36" spans="1:13" ht="12.75">
      <c r="A36" s="8" t="s">
        <v>34</v>
      </c>
      <c r="B36" s="62" t="s">
        <v>22</v>
      </c>
      <c r="C36" s="18"/>
      <c r="D36" s="4">
        <f t="shared" si="5"/>
        <v>28</v>
      </c>
      <c r="E36" s="18"/>
      <c r="F36" s="18">
        <f>F16+F26</f>
        <v>184</v>
      </c>
      <c r="G36" s="4">
        <f t="shared" si="4"/>
        <v>210</v>
      </c>
      <c r="H36" s="18"/>
      <c r="I36" s="4">
        <f t="shared" si="2"/>
        <v>6.767644215275539</v>
      </c>
      <c r="J36" s="4"/>
      <c r="K36" s="4"/>
      <c r="L36" s="4"/>
      <c r="M36" s="4"/>
    </row>
    <row r="37" spans="1:13" ht="12.75">
      <c r="A37" s="21" t="s">
        <v>32</v>
      </c>
      <c r="B37" s="4">
        <f t="shared" si="3"/>
        <v>54</v>
      </c>
      <c r="C37" s="6"/>
      <c r="D37" s="4">
        <f t="shared" si="5"/>
        <v>78</v>
      </c>
      <c r="E37" s="6"/>
      <c r="F37" s="18">
        <f>F17+F27</f>
        <v>5</v>
      </c>
      <c r="G37" s="4">
        <f t="shared" si="4"/>
        <v>128</v>
      </c>
      <c r="H37" s="18"/>
      <c r="I37" s="4">
        <f t="shared" si="2"/>
        <v>4.12504028359652</v>
      </c>
      <c r="J37" s="4"/>
      <c r="K37" s="4"/>
      <c r="L37" s="4"/>
      <c r="M37" s="4"/>
    </row>
    <row r="38" spans="1:13" ht="16.5" customHeight="1">
      <c r="A38" s="9" t="s">
        <v>1</v>
      </c>
      <c r="B38" s="59">
        <f>SUM(B30:B37)</f>
        <v>837</v>
      </c>
      <c r="C38" s="59"/>
      <c r="D38" s="59">
        <f>SUM(D30:D37)</f>
        <v>1421</v>
      </c>
      <c r="E38" s="59"/>
      <c r="F38" s="59">
        <f>SUM(F30:F37)</f>
        <v>980</v>
      </c>
      <c r="G38" s="59">
        <f>SUM(G30:G37)</f>
        <v>3103</v>
      </c>
      <c r="H38" s="59"/>
      <c r="I38" s="59">
        <f>SUM(I30:I37)</f>
        <v>100</v>
      </c>
      <c r="J38" s="4"/>
      <c r="K38" s="4"/>
      <c r="L38" s="4"/>
      <c r="M38" s="4"/>
    </row>
    <row r="39" spans="1:13" ht="24" customHeight="1">
      <c r="A39" s="9"/>
      <c r="B39" s="18"/>
      <c r="C39" s="18"/>
      <c r="D39" s="18"/>
      <c r="E39" s="18"/>
      <c r="F39" s="18"/>
      <c r="G39" s="18"/>
      <c r="H39" s="18"/>
      <c r="I39" s="18"/>
      <c r="J39" s="18"/>
      <c r="K39" s="69"/>
      <c r="L39" s="18"/>
      <c r="M39" s="18"/>
    </row>
    <row r="40" spans="1:13" ht="27.75" customHeight="1">
      <c r="A40" s="129" t="s">
        <v>432</v>
      </c>
      <c r="B40" s="130"/>
      <c r="C40" s="130"/>
      <c r="D40" s="130"/>
      <c r="E40" s="130"/>
      <c r="F40" s="130"/>
      <c r="G40" s="130"/>
      <c r="H40" s="130"/>
      <c r="I40" s="141"/>
      <c r="J40" s="16"/>
      <c r="K40" s="16"/>
      <c r="L40" s="16"/>
      <c r="M40" s="16"/>
    </row>
    <row r="41" ht="12.75">
      <c r="A41" s="27"/>
    </row>
    <row r="42" ht="12.75">
      <c r="A42" s="27"/>
    </row>
    <row r="43" ht="12.75">
      <c r="A43" s="27"/>
    </row>
    <row r="49" spans="1:4" ht="12.75">
      <c r="A49" s="27"/>
      <c r="B49" s="27"/>
      <c r="C49" s="27"/>
      <c r="D49" s="27"/>
    </row>
    <row r="50" ht="12.75">
      <c r="A50" s="27"/>
    </row>
    <row r="51" ht="12.75">
      <c r="A51" s="27"/>
    </row>
    <row r="52" ht="12.75">
      <c r="A52" s="27"/>
    </row>
  </sheetData>
  <mergeCells count="3">
    <mergeCell ref="A1:I1"/>
    <mergeCell ref="A3:I3"/>
    <mergeCell ref="A40:I40"/>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9.xml><?xml version="1.0" encoding="utf-8"?>
<worksheet xmlns="http://schemas.openxmlformats.org/spreadsheetml/2006/main" xmlns:r="http://schemas.openxmlformats.org/officeDocument/2006/relationships">
  <dimension ref="A1:R50"/>
  <sheetViews>
    <sheetView workbookViewId="0" topLeftCell="A13">
      <selection activeCell="F48" sqref="F48"/>
    </sheetView>
  </sheetViews>
  <sheetFormatPr defaultColWidth="9.140625" defaultRowHeight="12.75"/>
  <cols>
    <col min="1" max="1" width="21.28125" style="0" customWidth="1"/>
    <col min="2" max="3" width="8.28125" style="0" customWidth="1"/>
    <col min="4" max="4" width="1.7109375" style="0" customWidth="1"/>
    <col min="5" max="6" width="8.28125" style="0" customWidth="1"/>
    <col min="7" max="7" width="1.7109375" style="0" customWidth="1"/>
    <col min="8" max="10" width="8.28125" style="0" customWidth="1"/>
    <col min="11" max="11" width="8.4218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52" t="s">
        <v>433</v>
      </c>
      <c r="B1" s="142"/>
      <c r="C1" s="142"/>
      <c r="D1" s="142"/>
      <c r="E1" s="142"/>
      <c r="F1" s="142"/>
      <c r="G1" s="142"/>
      <c r="H1" s="142"/>
      <c r="I1" s="142"/>
      <c r="J1" s="142"/>
      <c r="K1" s="141"/>
      <c r="L1" s="16"/>
      <c r="M1" s="16"/>
      <c r="N1" s="16"/>
      <c r="O1" s="15"/>
    </row>
    <row r="2" spans="1:15" s="6" customFormat="1" ht="7.5" customHeight="1">
      <c r="A2" s="23"/>
      <c r="B2" s="26"/>
      <c r="C2" s="26"/>
      <c r="D2" s="26"/>
      <c r="E2" s="26"/>
      <c r="F2" s="26"/>
      <c r="G2" s="26"/>
      <c r="H2" s="26"/>
      <c r="I2" s="26"/>
      <c r="J2" s="26"/>
      <c r="K2" s="16"/>
      <c r="L2" s="16"/>
      <c r="M2" s="16"/>
      <c r="N2" s="16"/>
      <c r="O2" s="16"/>
    </row>
    <row r="3" spans="1:15" ht="27.75" customHeight="1">
      <c r="A3" s="133" t="s">
        <v>444</v>
      </c>
      <c r="B3" s="133"/>
      <c r="C3" s="133"/>
      <c r="D3" s="133"/>
      <c r="E3" s="133"/>
      <c r="F3" s="133"/>
      <c r="G3" s="133"/>
      <c r="H3" s="133"/>
      <c r="I3" s="133"/>
      <c r="J3" s="133"/>
      <c r="K3" s="16"/>
      <c r="L3" s="16"/>
      <c r="M3" s="16"/>
      <c r="N3" s="16"/>
      <c r="O3" s="15"/>
    </row>
    <row r="4" spans="1:17" ht="16.5" customHeight="1">
      <c r="A4" s="92" t="s">
        <v>88</v>
      </c>
      <c r="B4" s="153" t="s">
        <v>2</v>
      </c>
      <c r="C4" s="153"/>
      <c r="D4" s="12"/>
      <c r="E4" s="153" t="s">
        <v>3</v>
      </c>
      <c r="F4" s="153"/>
      <c r="G4" s="12"/>
      <c r="H4" s="153" t="s">
        <v>52</v>
      </c>
      <c r="I4" s="153"/>
      <c r="J4" s="153"/>
      <c r="K4" s="94" t="s">
        <v>61</v>
      </c>
      <c r="L4" s="14"/>
      <c r="M4" s="12"/>
      <c r="N4" s="12"/>
      <c r="O4" s="12"/>
      <c r="P4" s="12"/>
      <c r="Q4" s="12"/>
    </row>
    <row r="5" spans="1:17" ht="16.5" customHeight="1">
      <c r="A5" s="5" t="s">
        <v>89</v>
      </c>
      <c r="B5" s="10" t="s">
        <v>5</v>
      </c>
      <c r="C5" s="10" t="s">
        <v>6</v>
      </c>
      <c r="D5" s="22"/>
      <c r="E5" s="10" t="s">
        <v>5</v>
      </c>
      <c r="F5" s="10" t="s">
        <v>6</v>
      </c>
      <c r="G5" s="22"/>
      <c r="H5" s="10" t="s">
        <v>5</v>
      </c>
      <c r="I5" s="10" t="s">
        <v>6</v>
      </c>
      <c r="J5" s="47" t="s">
        <v>1</v>
      </c>
      <c r="K5" s="10" t="s">
        <v>90</v>
      </c>
      <c r="L5" s="53"/>
      <c r="M5" s="53"/>
      <c r="N5" s="52"/>
      <c r="O5" s="19"/>
      <c r="P5" s="19"/>
      <c r="Q5" s="19"/>
    </row>
    <row r="6" spans="1:17" ht="18.75" customHeight="1">
      <c r="A6" s="57" t="s">
        <v>13</v>
      </c>
      <c r="B6" s="53"/>
      <c r="C6" s="53"/>
      <c r="D6" s="53"/>
      <c r="E6" s="53"/>
      <c r="F6" s="53"/>
      <c r="G6" s="53"/>
      <c r="H6" s="53"/>
      <c r="I6" s="53"/>
      <c r="J6" s="84"/>
      <c r="K6" s="53"/>
      <c r="L6" s="53"/>
      <c r="M6" s="53"/>
      <c r="N6" s="52"/>
      <c r="O6" s="19"/>
      <c r="P6" s="19"/>
      <c r="Q6" s="19"/>
    </row>
    <row r="7" spans="1:17" ht="12.75" customHeight="1">
      <c r="A7" s="1" t="s">
        <v>13</v>
      </c>
      <c r="B7" s="4">
        <v>1352</v>
      </c>
      <c r="C7" s="4">
        <v>600</v>
      </c>
      <c r="D7" s="4"/>
      <c r="E7" s="4">
        <v>2509</v>
      </c>
      <c r="F7" s="4">
        <v>1008</v>
      </c>
      <c r="G7" s="4"/>
      <c r="H7" s="4">
        <v>3292</v>
      </c>
      <c r="I7" s="4">
        <v>1354</v>
      </c>
      <c r="J7" s="4">
        <f>SUM(H7:I7)</f>
        <v>4646</v>
      </c>
      <c r="K7" s="18">
        <f>(J7/$J$43)*100</f>
        <v>18.099653278273404</v>
      </c>
      <c r="L7" s="1"/>
      <c r="M7" s="4"/>
      <c r="N7" s="1"/>
      <c r="O7" s="1"/>
      <c r="P7" s="4"/>
      <c r="Q7" s="1"/>
    </row>
    <row r="8" spans="1:17" ht="16.5" customHeight="1">
      <c r="A8" s="13" t="s">
        <v>36</v>
      </c>
      <c r="B8" s="4"/>
      <c r="C8" s="4"/>
      <c r="D8" s="4"/>
      <c r="E8" s="4"/>
      <c r="F8" s="4"/>
      <c r="G8" s="4"/>
      <c r="H8" s="4"/>
      <c r="I8" s="4"/>
      <c r="J8" s="4"/>
      <c r="K8" s="18"/>
      <c r="L8" s="1"/>
      <c r="M8" s="4"/>
      <c r="N8" s="1"/>
      <c r="O8" s="1"/>
      <c r="P8" s="4"/>
      <c r="Q8" s="1"/>
    </row>
    <row r="9" spans="1:17" ht="14.25" customHeight="1">
      <c r="A9" s="11" t="s">
        <v>62</v>
      </c>
      <c r="B9" s="4">
        <v>151</v>
      </c>
      <c r="C9" s="4">
        <v>86</v>
      </c>
      <c r="D9" s="4"/>
      <c r="E9" s="4">
        <v>475</v>
      </c>
      <c r="F9" s="4">
        <v>174</v>
      </c>
      <c r="G9" s="4"/>
      <c r="H9" s="4">
        <v>550</v>
      </c>
      <c r="I9" s="4">
        <v>229</v>
      </c>
      <c r="J9" s="4">
        <f aca="true" t="shared" si="0" ref="J9:J43">SUM(H9:I9)</f>
        <v>779</v>
      </c>
      <c r="K9" s="18">
        <f aca="true" t="shared" si="1" ref="K9:K43">(J9/$J$43)*100</f>
        <v>3.0347890451517396</v>
      </c>
      <c r="L9" s="1"/>
      <c r="M9" s="1"/>
      <c r="N9" s="1"/>
      <c r="O9" s="1"/>
      <c r="P9" s="4"/>
      <c r="Q9" s="1"/>
    </row>
    <row r="10" spans="1:17" ht="12.75" customHeight="1">
      <c r="A10" s="3" t="s">
        <v>63</v>
      </c>
      <c r="B10" s="4">
        <v>200</v>
      </c>
      <c r="C10" s="4">
        <v>94</v>
      </c>
      <c r="D10" s="4"/>
      <c r="E10" s="4">
        <v>558</v>
      </c>
      <c r="F10" s="4">
        <v>243</v>
      </c>
      <c r="G10" s="4"/>
      <c r="H10" s="4">
        <v>671</v>
      </c>
      <c r="I10" s="4">
        <v>295</v>
      </c>
      <c r="J10" s="4">
        <f t="shared" si="0"/>
        <v>966</v>
      </c>
      <c r="K10" s="18">
        <f t="shared" si="1"/>
        <v>3.7632942459776384</v>
      </c>
      <c r="L10" s="1"/>
      <c r="M10" s="1"/>
      <c r="N10" s="1"/>
      <c r="O10" s="1"/>
      <c r="P10" s="4"/>
      <c r="Q10" s="1"/>
    </row>
    <row r="11" spans="1:17" ht="12.75">
      <c r="A11" s="3" t="s">
        <v>64</v>
      </c>
      <c r="B11" s="4">
        <v>253</v>
      </c>
      <c r="C11" s="4">
        <v>124</v>
      </c>
      <c r="D11" s="4"/>
      <c r="E11" s="4">
        <v>839</v>
      </c>
      <c r="F11" s="4">
        <v>344</v>
      </c>
      <c r="G11" s="4"/>
      <c r="H11" s="4">
        <v>982</v>
      </c>
      <c r="I11" s="4">
        <v>409</v>
      </c>
      <c r="J11" s="4">
        <f t="shared" si="0"/>
        <v>1391</v>
      </c>
      <c r="K11" s="18">
        <f t="shared" si="1"/>
        <v>5.418987884218318</v>
      </c>
      <c r="L11" s="1"/>
      <c r="M11" s="1"/>
      <c r="N11" s="1"/>
      <c r="O11" s="1"/>
      <c r="P11" s="4"/>
      <c r="Q11" s="1"/>
    </row>
    <row r="12" spans="1:17" ht="12.75">
      <c r="A12" s="3" t="s">
        <v>14</v>
      </c>
      <c r="B12" s="4">
        <v>131</v>
      </c>
      <c r="C12" s="4">
        <v>71</v>
      </c>
      <c r="D12" s="4"/>
      <c r="E12" s="4">
        <v>381</v>
      </c>
      <c r="F12" s="4">
        <v>125</v>
      </c>
      <c r="G12" s="4"/>
      <c r="H12" s="4">
        <v>455</v>
      </c>
      <c r="I12" s="4">
        <v>171</v>
      </c>
      <c r="J12" s="4">
        <f t="shared" si="0"/>
        <v>626</v>
      </c>
      <c r="K12" s="18">
        <f t="shared" si="1"/>
        <v>2.438739335385095</v>
      </c>
      <c r="L12" s="1"/>
      <c r="M12" s="1"/>
      <c r="N12" s="1"/>
      <c r="O12" s="1"/>
      <c r="P12" s="4"/>
      <c r="Q12" s="1"/>
    </row>
    <row r="13" spans="1:17" ht="12.75">
      <c r="A13" s="3" t="s">
        <v>65</v>
      </c>
      <c r="B13" s="4">
        <v>153</v>
      </c>
      <c r="C13" s="4">
        <v>76</v>
      </c>
      <c r="D13" s="4"/>
      <c r="E13" s="4">
        <v>561</v>
      </c>
      <c r="F13" s="4">
        <v>170</v>
      </c>
      <c r="G13" s="4"/>
      <c r="H13" s="4">
        <v>649</v>
      </c>
      <c r="I13" s="4">
        <v>211</v>
      </c>
      <c r="J13" s="4">
        <f t="shared" si="0"/>
        <v>860</v>
      </c>
      <c r="K13" s="18">
        <f t="shared" si="1"/>
        <v>3.3503447738517282</v>
      </c>
      <c r="L13" s="1"/>
      <c r="M13" s="1"/>
      <c r="N13" s="1"/>
      <c r="O13" s="1"/>
      <c r="P13" s="4"/>
      <c r="Q13" s="1"/>
    </row>
    <row r="14" spans="1:17" ht="12.75">
      <c r="A14" s="85" t="s">
        <v>1</v>
      </c>
      <c r="B14" s="4">
        <f>SUM(B9:B13)</f>
        <v>888</v>
      </c>
      <c r="C14" s="4">
        <f>SUM(C9:C13)</f>
        <v>451</v>
      </c>
      <c r="D14" s="4"/>
      <c r="E14" s="4">
        <f>SUM(E9:E13)</f>
        <v>2814</v>
      </c>
      <c r="F14" s="4">
        <f>SUM(F9:F13)</f>
        <v>1056</v>
      </c>
      <c r="G14" s="4"/>
      <c r="H14" s="4">
        <f>SUM(H9:H13)</f>
        <v>3307</v>
      </c>
      <c r="I14" s="4">
        <f>SUM(I9:I13)</f>
        <v>1315</v>
      </c>
      <c r="J14" s="4">
        <f t="shared" si="0"/>
        <v>4622</v>
      </c>
      <c r="K14" s="18">
        <f t="shared" si="1"/>
        <v>18.00615528458452</v>
      </c>
      <c r="L14" s="1"/>
      <c r="M14" s="1"/>
      <c r="N14" s="1"/>
      <c r="O14" s="1"/>
      <c r="P14" s="4"/>
      <c r="Q14" s="1"/>
    </row>
    <row r="15" spans="1:18" ht="16.5" customHeight="1">
      <c r="A15" s="85" t="s">
        <v>37</v>
      </c>
      <c r="B15" s="4"/>
      <c r="C15" s="4"/>
      <c r="D15" s="4"/>
      <c r="E15" s="4"/>
      <c r="F15" s="4"/>
      <c r="G15" s="4"/>
      <c r="H15" s="4"/>
      <c r="I15" s="4"/>
      <c r="J15" s="4"/>
      <c r="K15" s="18"/>
      <c r="L15" s="1"/>
      <c r="M15" s="1"/>
      <c r="N15" s="1"/>
      <c r="O15" s="1"/>
      <c r="P15" s="4"/>
      <c r="Q15" s="1"/>
      <c r="R15" s="15"/>
    </row>
    <row r="16" spans="1:18" ht="12.75">
      <c r="A16" s="3" t="s">
        <v>66</v>
      </c>
      <c r="B16" s="4">
        <v>265</v>
      </c>
      <c r="C16" s="4">
        <v>84</v>
      </c>
      <c r="D16" s="4"/>
      <c r="E16" s="4">
        <v>613</v>
      </c>
      <c r="F16" s="4">
        <v>243</v>
      </c>
      <c r="G16" s="4"/>
      <c r="H16" s="4">
        <v>805</v>
      </c>
      <c r="I16" s="4">
        <v>300</v>
      </c>
      <c r="J16" s="4">
        <f t="shared" si="0"/>
        <v>1105</v>
      </c>
      <c r="K16" s="18">
        <f t="shared" si="1"/>
        <v>4.3048034594257665</v>
      </c>
      <c r="L16" s="1"/>
      <c r="M16" s="1"/>
      <c r="N16" s="1"/>
      <c r="O16" s="1"/>
      <c r="P16" s="4"/>
      <c r="Q16" s="1"/>
      <c r="R16" s="15"/>
    </row>
    <row r="17" spans="1:17" ht="12.75">
      <c r="A17" s="3" t="s">
        <v>67</v>
      </c>
      <c r="B17" s="4">
        <v>86</v>
      </c>
      <c r="C17" s="4">
        <v>48</v>
      </c>
      <c r="D17" s="4"/>
      <c r="E17" s="4">
        <v>246</v>
      </c>
      <c r="F17" s="4">
        <v>132</v>
      </c>
      <c r="G17" s="4"/>
      <c r="H17" s="4">
        <v>302</v>
      </c>
      <c r="I17" s="4">
        <v>158</v>
      </c>
      <c r="J17" s="4">
        <f t="shared" si="0"/>
        <v>460</v>
      </c>
      <c r="K17" s="18">
        <f t="shared" si="1"/>
        <v>1.7920448790369705</v>
      </c>
      <c r="L17" s="1"/>
      <c r="M17" s="4"/>
      <c r="N17" s="1"/>
      <c r="O17" s="1"/>
      <c r="P17" s="4"/>
      <c r="Q17" s="1"/>
    </row>
    <row r="18" spans="1:17" ht="12.75">
      <c r="A18" s="3" t="s">
        <v>68</v>
      </c>
      <c r="B18" s="4">
        <v>121</v>
      </c>
      <c r="C18" s="4">
        <v>57</v>
      </c>
      <c r="D18" s="4"/>
      <c r="E18" s="4">
        <v>409</v>
      </c>
      <c r="F18" s="4">
        <v>175</v>
      </c>
      <c r="G18" s="4"/>
      <c r="H18" s="4">
        <v>461</v>
      </c>
      <c r="I18" s="4">
        <v>206</v>
      </c>
      <c r="J18" s="4">
        <f t="shared" si="0"/>
        <v>667</v>
      </c>
      <c r="K18" s="18">
        <f t="shared" si="1"/>
        <v>2.5984650746036073</v>
      </c>
      <c r="L18" s="1"/>
      <c r="M18" s="1"/>
      <c r="N18" s="1"/>
      <c r="O18" s="1"/>
      <c r="P18" s="4"/>
      <c r="Q18" s="1"/>
    </row>
    <row r="19" spans="1:17" ht="12.75">
      <c r="A19" s="3" t="s">
        <v>69</v>
      </c>
      <c r="B19" s="4">
        <v>44</v>
      </c>
      <c r="C19" s="4">
        <v>15</v>
      </c>
      <c r="D19" s="4"/>
      <c r="E19" s="4">
        <v>182</v>
      </c>
      <c r="F19" s="4">
        <v>65</v>
      </c>
      <c r="G19" s="4"/>
      <c r="H19" s="4">
        <v>216</v>
      </c>
      <c r="I19" s="4">
        <v>78</v>
      </c>
      <c r="J19" s="4">
        <f t="shared" si="0"/>
        <v>294</v>
      </c>
      <c r="K19" s="18">
        <f t="shared" si="1"/>
        <v>1.1453504226888465</v>
      </c>
      <c r="L19" s="1"/>
      <c r="M19" s="1"/>
      <c r="N19" s="1"/>
      <c r="O19" s="1"/>
      <c r="P19" s="4"/>
      <c r="Q19" s="1"/>
    </row>
    <row r="20" spans="1:17" ht="12.75">
      <c r="A20" s="85" t="s">
        <v>1</v>
      </c>
      <c r="B20" s="4">
        <f>SUM(B16:B19)</f>
        <v>516</v>
      </c>
      <c r="C20" s="4">
        <f>SUM(C16:C19)</f>
        <v>204</v>
      </c>
      <c r="D20" s="4"/>
      <c r="E20" s="4">
        <f>SUM(E16:E19)</f>
        <v>1450</v>
      </c>
      <c r="F20" s="4">
        <f>SUM(F16:F19)</f>
        <v>615</v>
      </c>
      <c r="G20" s="4"/>
      <c r="H20" s="4">
        <f>SUM(H16:H19)</f>
        <v>1784</v>
      </c>
      <c r="I20" s="4">
        <f>SUM(I16:I19)</f>
        <v>742</v>
      </c>
      <c r="J20" s="4">
        <f t="shared" si="0"/>
        <v>2526</v>
      </c>
      <c r="K20" s="18">
        <f t="shared" si="1"/>
        <v>9.84066383575519</v>
      </c>
      <c r="L20" s="1"/>
      <c r="M20" s="1"/>
      <c r="N20" s="1"/>
      <c r="O20" s="1"/>
      <c r="P20" s="4"/>
      <c r="Q20" s="1"/>
    </row>
    <row r="21" spans="1:17" ht="16.5" customHeight="1">
      <c r="A21" s="85" t="s">
        <v>38</v>
      </c>
      <c r="B21" s="4"/>
      <c r="C21" s="4"/>
      <c r="D21" s="4"/>
      <c r="E21" s="4"/>
      <c r="F21" s="4"/>
      <c r="G21" s="4"/>
      <c r="H21" s="4"/>
      <c r="I21" s="4"/>
      <c r="J21" s="4"/>
      <c r="K21" s="18"/>
      <c r="L21" s="1"/>
      <c r="M21" s="1"/>
      <c r="N21" s="1"/>
      <c r="O21" s="1"/>
      <c r="P21" s="4"/>
      <c r="Q21" s="1"/>
    </row>
    <row r="22" spans="1:17" ht="12.75">
      <c r="A22" s="3" t="s">
        <v>70</v>
      </c>
      <c r="B22" s="4">
        <v>73</v>
      </c>
      <c r="C22" s="4">
        <v>24</v>
      </c>
      <c r="D22" s="4"/>
      <c r="E22" s="4">
        <v>232</v>
      </c>
      <c r="F22" s="4">
        <v>75</v>
      </c>
      <c r="G22" s="4"/>
      <c r="H22" s="4">
        <v>257</v>
      </c>
      <c r="I22" s="4">
        <v>85</v>
      </c>
      <c r="J22" s="4">
        <f t="shared" si="0"/>
        <v>342</v>
      </c>
      <c r="K22" s="18">
        <f t="shared" si="1"/>
        <v>1.3323464100666174</v>
      </c>
      <c r="L22" s="1"/>
      <c r="M22" s="1"/>
      <c r="N22" s="1"/>
      <c r="O22" s="1"/>
      <c r="P22" s="4"/>
      <c r="Q22" s="1"/>
    </row>
    <row r="23" spans="1:17" ht="12.75">
      <c r="A23" s="20" t="s">
        <v>71</v>
      </c>
      <c r="B23" s="18">
        <v>1017</v>
      </c>
      <c r="C23" s="18">
        <v>521</v>
      </c>
      <c r="D23" s="18"/>
      <c r="E23" s="18">
        <v>1669</v>
      </c>
      <c r="F23" s="18">
        <v>597</v>
      </c>
      <c r="G23" s="18"/>
      <c r="H23" s="4">
        <v>2398</v>
      </c>
      <c r="I23" s="4">
        <v>1010</v>
      </c>
      <c r="J23" s="4">
        <f t="shared" si="0"/>
        <v>3408</v>
      </c>
      <c r="K23" s="18">
        <f t="shared" si="1"/>
        <v>13.276715103821731</v>
      </c>
      <c r="L23" s="14"/>
      <c r="M23" s="14"/>
      <c r="N23" s="14"/>
      <c r="O23" s="14"/>
      <c r="P23" s="18"/>
      <c r="Q23" s="1"/>
    </row>
    <row r="24" spans="1:17" ht="12.75">
      <c r="A24" s="85" t="s">
        <v>1</v>
      </c>
      <c r="B24" s="4">
        <f>SUM(B22:B23)</f>
        <v>1090</v>
      </c>
      <c r="C24" s="4">
        <f>SUM(C22:C23)</f>
        <v>545</v>
      </c>
      <c r="D24" s="4"/>
      <c r="E24" s="4">
        <f>SUM(E22:E23)</f>
        <v>1901</v>
      </c>
      <c r="F24" s="4">
        <f>SUM(F22:F23)</f>
        <v>672</v>
      </c>
      <c r="G24" s="4"/>
      <c r="H24" s="4">
        <f>SUM(H22:H23)</f>
        <v>2655</v>
      </c>
      <c r="I24" s="4">
        <f>SUM(I22:I23)</f>
        <v>1095</v>
      </c>
      <c r="J24" s="4">
        <f t="shared" si="0"/>
        <v>3750</v>
      </c>
      <c r="K24" s="18">
        <f t="shared" si="1"/>
        <v>14.609061513888348</v>
      </c>
      <c r="Q24" s="1"/>
    </row>
    <row r="25" spans="1:17" ht="16.5" customHeight="1">
      <c r="A25" s="85" t="s">
        <v>39</v>
      </c>
      <c r="B25" s="4"/>
      <c r="C25" s="4"/>
      <c r="D25" s="4"/>
      <c r="E25" s="4"/>
      <c r="F25" s="4"/>
      <c r="G25" s="4"/>
      <c r="H25" s="4"/>
      <c r="I25" s="4"/>
      <c r="J25" s="4"/>
      <c r="K25" s="18"/>
      <c r="Q25" s="1"/>
    </row>
    <row r="26" spans="1:17" ht="12.75">
      <c r="A26" s="3" t="s">
        <v>72</v>
      </c>
      <c r="B26" s="4">
        <v>174</v>
      </c>
      <c r="C26" s="4">
        <v>71</v>
      </c>
      <c r="D26" s="4"/>
      <c r="E26" s="4">
        <v>521</v>
      </c>
      <c r="F26" s="4">
        <v>181</v>
      </c>
      <c r="G26" s="4"/>
      <c r="H26" s="4">
        <v>629</v>
      </c>
      <c r="I26" s="4">
        <v>230</v>
      </c>
      <c r="J26" s="4">
        <f t="shared" si="0"/>
        <v>859</v>
      </c>
      <c r="K26" s="18">
        <f t="shared" si="1"/>
        <v>3.346449024114691</v>
      </c>
      <c r="Q26" s="1"/>
    </row>
    <row r="27" spans="1:11" ht="12.75">
      <c r="A27" s="3" t="s">
        <v>73</v>
      </c>
      <c r="B27" s="4">
        <v>968</v>
      </c>
      <c r="C27" s="4">
        <v>421</v>
      </c>
      <c r="D27" s="4"/>
      <c r="E27" s="4">
        <v>2453</v>
      </c>
      <c r="F27" s="4">
        <v>900</v>
      </c>
      <c r="G27" s="4"/>
      <c r="H27" s="4">
        <v>2968</v>
      </c>
      <c r="I27" s="4">
        <v>1130</v>
      </c>
      <c r="J27" s="4">
        <f t="shared" si="0"/>
        <v>4098</v>
      </c>
      <c r="K27" s="18">
        <f t="shared" si="1"/>
        <v>15.964782422377185</v>
      </c>
    </row>
    <row r="28" spans="1:11" ht="12.75">
      <c r="A28" s="85" t="s">
        <v>1</v>
      </c>
      <c r="B28" s="4">
        <f>SUM(B26:B27)</f>
        <v>1142</v>
      </c>
      <c r="C28" s="4">
        <f>SUM(C26:C27)</f>
        <v>492</v>
      </c>
      <c r="D28" s="4"/>
      <c r="E28" s="4">
        <f>SUM(E26:E27)</f>
        <v>2974</v>
      </c>
      <c r="F28" s="4">
        <f>SUM(F26:F27)</f>
        <v>1081</v>
      </c>
      <c r="G28" s="4"/>
      <c r="H28" s="4">
        <f>SUM(H26:H27)</f>
        <v>3597</v>
      </c>
      <c r="I28" s="4">
        <f>SUM(I26:I27)</f>
        <v>1360</v>
      </c>
      <c r="J28" s="4">
        <f t="shared" si="0"/>
        <v>4957</v>
      </c>
      <c r="K28" s="18">
        <f t="shared" si="1"/>
        <v>19.311231446491878</v>
      </c>
    </row>
    <row r="29" spans="1:11" ht="16.5" customHeight="1">
      <c r="A29" s="85" t="s">
        <v>40</v>
      </c>
      <c r="B29" s="4"/>
      <c r="C29" s="4"/>
      <c r="D29" s="4"/>
      <c r="E29" s="4"/>
      <c r="F29" s="4"/>
      <c r="G29" s="4"/>
      <c r="H29" s="4"/>
      <c r="I29" s="4"/>
      <c r="J29" s="4"/>
      <c r="K29" s="18"/>
    </row>
    <row r="30" spans="1:11" ht="12.75">
      <c r="A30" s="3" t="s">
        <v>74</v>
      </c>
      <c r="B30" s="4">
        <v>106</v>
      </c>
      <c r="C30" s="4">
        <v>64</v>
      </c>
      <c r="D30" s="4"/>
      <c r="E30" s="4">
        <v>451</v>
      </c>
      <c r="F30" s="4">
        <v>137</v>
      </c>
      <c r="G30" s="4"/>
      <c r="H30" s="4">
        <v>527</v>
      </c>
      <c r="I30" s="4">
        <v>186</v>
      </c>
      <c r="J30" s="4">
        <f t="shared" si="0"/>
        <v>713</v>
      </c>
      <c r="K30" s="18">
        <f t="shared" si="1"/>
        <v>2.7776695625073047</v>
      </c>
    </row>
    <row r="31" spans="1:11" ht="12.75">
      <c r="A31" s="1" t="s">
        <v>75</v>
      </c>
      <c r="B31" s="4">
        <v>187</v>
      </c>
      <c r="C31" s="4">
        <v>85</v>
      </c>
      <c r="D31" s="4"/>
      <c r="E31" s="4">
        <v>592</v>
      </c>
      <c r="F31" s="4">
        <v>206</v>
      </c>
      <c r="G31" s="4"/>
      <c r="H31" s="4">
        <v>696</v>
      </c>
      <c r="I31" s="4">
        <v>262</v>
      </c>
      <c r="J31" s="4">
        <f t="shared" si="0"/>
        <v>958</v>
      </c>
      <c r="K31" s="18">
        <f t="shared" si="1"/>
        <v>3.7321282480813434</v>
      </c>
    </row>
    <row r="32" spans="1:11" ht="12.75">
      <c r="A32" s="1" t="s">
        <v>76</v>
      </c>
      <c r="B32" s="4">
        <v>93</v>
      </c>
      <c r="C32" s="4">
        <v>43</v>
      </c>
      <c r="D32" s="4"/>
      <c r="E32" s="4">
        <v>578</v>
      </c>
      <c r="F32" s="4">
        <v>235</v>
      </c>
      <c r="G32" s="4"/>
      <c r="H32" s="4">
        <v>625</v>
      </c>
      <c r="I32" s="4">
        <v>259</v>
      </c>
      <c r="J32" s="4">
        <f t="shared" si="0"/>
        <v>884</v>
      </c>
      <c r="K32" s="18">
        <f t="shared" si="1"/>
        <v>3.4438427675406134</v>
      </c>
    </row>
    <row r="33" spans="1:11" ht="12.75">
      <c r="A33" s="13" t="s">
        <v>1</v>
      </c>
      <c r="B33" s="4">
        <f>SUM(B30:B32)</f>
        <v>386</v>
      </c>
      <c r="C33" s="4">
        <f>SUM(C30:C32)</f>
        <v>192</v>
      </c>
      <c r="D33" s="4"/>
      <c r="E33" s="4">
        <f>SUM(E30:E32)</f>
        <v>1621</v>
      </c>
      <c r="F33" s="4">
        <f>SUM(F30:F32)</f>
        <v>578</v>
      </c>
      <c r="G33" s="4"/>
      <c r="H33" s="4">
        <f>SUM(H30:H32)</f>
        <v>1848</v>
      </c>
      <c r="I33" s="4">
        <f>SUM(I30:I32)</f>
        <v>707</v>
      </c>
      <c r="J33" s="4">
        <f t="shared" si="0"/>
        <v>2555</v>
      </c>
      <c r="K33" s="18">
        <f t="shared" si="1"/>
        <v>9.95364057812926</v>
      </c>
    </row>
    <row r="34" spans="1:11" ht="16.5" customHeight="1">
      <c r="A34" s="13" t="s">
        <v>41</v>
      </c>
      <c r="B34" s="4"/>
      <c r="C34" s="4"/>
      <c r="D34" s="4"/>
      <c r="E34" s="4"/>
      <c r="F34" s="4"/>
      <c r="G34" s="4"/>
      <c r="H34" s="4"/>
      <c r="I34" s="4"/>
      <c r="J34" s="4"/>
      <c r="K34" s="18"/>
    </row>
    <row r="35" spans="1:11" ht="12.75">
      <c r="A35" s="1" t="s">
        <v>77</v>
      </c>
      <c r="B35" s="4">
        <v>157</v>
      </c>
      <c r="C35" s="4">
        <v>84</v>
      </c>
      <c r="D35" s="4"/>
      <c r="E35" s="4">
        <v>482</v>
      </c>
      <c r="F35" s="4">
        <v>222</v>
      </c>
      <c r="G35" s="4"/>
      <c r="H35" s="4">
        <v>536</v>
      </c>
      <c r="I35" s="4">
        <v>257</v>
      </c>
      <c r="J35" s="4">
        <f t="shared" si="0"/>
        <v>793</v>
      </c>
      <c r="K35" s="18">
        <f t="shared" si="1"/>
        <v>3.089329541470256</v>
      </c>
    </row>
    <row r="36" spans="1:11" ht="12.75">
      <c r="A36" s="1" t="s">
        <v>78</v>
      </c>
      <c r="B36" s="4">
        <v>21</v>
      </c>
      <c r="C36" s="4">
        <v>13</v>
      </c>
      <c r="D36" s="4"/>
      <c r="E36" s="4">
        <v>250</v>
      </c>
      <c r="F36" s="4">
        <v>103</v>
      </c>
      <c r="G36" s="4"/>
      <c r="H36" s="4">
        <v>260</v>
      </c>
      <c r="I36" s="4">
        <v>107</v>
      </c>
      <c r="J36" s="4">
        <f t="shared" si="0"/>
        <v>367</v>
      </c>
      <c r="K36" s="18">
        <f t="shared" si="1"/>
        <v>1.4297401534925398</v>
      </c>
    </row>
    <row r="37" spans="1:11" ht="12.75">
      <c r="A37" s="13" t="s">
        <v>1</v>
      </c>
      <c r="B37" s="4">
        <f>SUM(B35:B36)</f>
        <v>178</v>
      </c>
      <c r="C37" s="4">
        <f>SUM(C35:C36)</f>
        <v>97</v>
      </c>
      <c r="D37" s="4"/>
      <c r="E37" s="4">
        <f>SUM(E35:E36)</f>
        <v>732</v>
      </c>
      <c r="F37" s="4">
        <f>SUM(F35:F36)</f>
        <v>325</v>
      </c>
      <c r="G37" s="4"/>
      <c r="H37" s="4">
        <f>SUM(H35:H36)</f>
        <v>796</v>
      </c>
      <c r="I37" s="4">
        <f>SUM(I35:I36)</f>
        <v>364</v>
      </c>
      <c r="J37" s="4">
        <f t="shared" si="0"/>
        <v>1160</v>
      </c>
      <c r="K37" s="18">
        <f t="shared" si="1"/>
        <v>4.519069694962796</v>
      </c>
    </row>
    <row r="38" spans="1:11" ht="16.5" customHeight="1">
      <c r="A38" s="13" t="s">
        <v>42</v>
      </c>
      <c r="B38" s="4"/>
      <c r="C38" s="4"/>
      <c r="D38" s="4"/>
      <c r="E38" s="4"/>
      <c r="F38" s="4"/>
      <c r="G38" s="4"/>
      <c r="H38" s="4"/>
      <c r="I38" s="4"/>
      <c r="J38" s="4"/>
      <c r="K38" s="18"/>
    </row>
    <row r="39" spans="1:11" ht="12.75">
      <c r="A39" s="1" t="s">
        <v>79</v>
      </c>
      <c r="B39" s="4">
        <v>75</v>
      </c>
      <c r="C39" s="4">
        <v>36</v>
      </c>
      <c r="D39" s="4"/>
      <c r="E39" s="4">
        <v>517</v>
      </c>
      <c r="F39" s="4">
        <v>234</v>
      </c>
      <c r="G39" s="4"/>
      <c r="H39" s="4">
        <v>551</v>
      </c>
      <c r="I39" s="4">
        <v>250</v>
      </c>
      <c r="J39" s="4">
        <f t="shared" si="0"/>
        <v>801</v>
      </c>
      <c r="K39" s="18">
        <f t="shared" si="1"/>
        <v>3.120495539366551</v>
      </c>
    </row>
    <row r="40" spans="1:11" ht="12.75">
      <c r="A40" s="1" t="s">
        <v>80</v>
      </c>
      <c r="B40" s="4">
        <v>59</v>
      </c>
      <c r="C40" s="4">
        <v>48</v>
      </c>
      <c r="D40" s="4"/>
      <c r="E40" s="4">
        <v>420</v>
      </c>
      <c r="F40" s="4">
        <v>186</v>
      </c>
      <c r="G40" s="4"/>
      <c r="H40" s="4">
        <v>441</v>
      </c>
      <c r="I40" s="4">
        <v>211</v>
      </c>
      <c r="J40" s="4">
        <f t="shared" si="0"/>
        <v>652</v>
      </c>
      <c r="K40" s="18">
        <f t="shared" si="1"/>
        <v>2.540028828548054</v>
      </c>
    </row>
    <row r="41" spans="1:11" ht="12.75">
      <c r="A41" s="13" t="s">
        <v>1</v>
      </c>
      <c r="B41" s="4">
        <f>SUM(B39:B40)</f>
        <v>134</v>
      </c>
      <c r="C41" s="4">
        <f>SUM(C39:C40)</f>
        <v>84</v>
      </c>
      <c r="D41" s="4"/>
      <c r="E41" s="4">
        <f>SUM(E39:E40)</f>
        <v>937</v>
      </c>
      <c r="F41" s="4">
        <f>SUM(F39:F40)</f>
        <v>420</v>
      </c>
      <c r="G41" s="4"/>
      <c r="H41" s="4">
        <f>SUM(H39:H40)</f>
        <v>992</v>
      </c>
      <c r="I41" s="4">
        <f>SUM(I39:I40)</f>
        <v>461</v>
      </c>
      <c r="J41" s="4">
        <f t="shared" si="0"/>
        <v>1453</v>
      </c>
      <c r="K41" s="18">
        <f t="shared" si="1"/>
        <v>5.660524367914605</v>
      </c>
    </row>
    <row r="42" spans="1:11" ht="9.75" customHeight="1">
      <c r="A42" s="1"/>
      <c r="B42" s="4"/>
      <c r="C42" s="4"/>
      <c r="D42" s="4"/>
      <c r="E42" s="4"/>
      <c r="F42" s="4"/>
      <c r="G42" s="4"/>
      <c r="H42" s="4"/>
      <c r="I42" s="4"/>
      <c r="J42" s="4"/>
      <c r="K42" s="18"/>
    </row>
    <row r="43" spans="1:15" ht="12.75">
      <c r="A43" s="2" t="s">
        <v>15</v>
      </c>
      <c r="B43" s="59">
        <f>B7+B14+B20+B24+B28+B33+B37+B41</f>
        <v>5686</v>
      </c>
      <c r="C43" s="59">
        <f aca="true" t="shared" si="2" ref="C43:I43">C7+C14+C20+C24+C28+C33+C37+C41</f>
        <v>2665</v>
      </c>
      <c r="D43" s="59"/>
      <c r="E43" s="59">
        <f t="shared" si="2"/>
        <v>14938</v>
      </c>
      <c r="F43" s="59">
        <f t="shared" si="2"/>
        <v>5755</v>
      </c>
      <c r="G43" s="59"/>
      <c r="H43" s="59">
        <f t="shared" si="2"/>
        <v>18271</v>
      </c>
      <c r="I43" s="59">
        <f t="shared" si="2"/>
        <v>7398</v>
      </c>
      <c r="J43" s="59">
        <f t="shared" si="0"/>
        <v>25669</v>
      </c>
      <c r="K43" s="59">
        <f t="shared" si="1"/>
        <v>100</v>
      </c>
      <c r="L43" s="6"/>
      <c r="M43" s="6"/>
      <c r="N43" s="6"/>
      <c r="O43" s="6"/>
    </row>
    <row r="44" spans="1:15" ht="24" customHeight="1">
      <c r="A44" s="14"/>
      <c r="B44" s="18"/>
      <c r="C44" s="18"/>
      <c r="D44" s="18"/>
      <c r="E44" s="18"/>
      <c r="F44" s="18"/>
      <c r="G44" s="18"/>
      <c r="H44" s="18"/>
      <c r="I44" s="18"/>
      <c r="J44" s="18"/>
      <c r="K44" s="6"/>
      <c r="L44" s="6"/>
      <c r="M44" s="6"/>
      <c r="N44" s="6"/>
      <c r="O44" s="6"/>
    </row>
    <row r="45" spans="1:15" ht="36.75" customHeight="1">
      <c r="A45" s="135" t="s">
        <v>449</v>
      </c>
      <c r="B45" s="142"/>
      <c r="C45" s="142"/>
      <c r="D45" s="142"/>
      <c r="E45" s="142"/>
      <c r="F45" s="142"/>
      <c r="G45" s="142"/>
      <c r="H45" s="142"/>
      <c r="I45" s="142"/>
      <c r="J45" s="142"/>
      <c r="K45" s="54"/>
      <c r="L45" s="54"/>
      <c r="M45" s="54"/>
      <c r="N45" s="54"/>
      <c r="O45" s="54"/>
    </row>
    <row r="47" spans="1:10" ht="12.75">
      <c r="A47" s="6"/>
      <c r="B47" s="6"/>
      <c r="C47" s="6"/>
      <c r="D47" s="6"/>
      <c r="E47" s="6"/>
      <c r="F47" s="6"/>
      <c r="G47" s="6"/>
      <c r="H47" s="6"/>
      <c r="I47" s="6"/>
      <c r="J47" s="6"/>
    </row>
    <row r="48" spans="1:15" ht="12.75">
      <c r="A48" s="56"/>
      <c r="B48" s="54"/>
      <c r="C48" s="54"/>
      <c r="D48" s="54"/>
      <c r="E48" s="54"/>
      <c r="F48" s="54"/>
      <c r="G48" s="54"/>
      <c r="H48" s="54"/>
      <c r="I48" s="54"/>
      <c r="J48" s="54"/>
      <c r="K48" s="54"/>
      <c r="L48" s="54"/>
      <c r="M48" s="54"/>
      <c r="N48" s="54"/>
      <c r="O48" s="54"/>
    </row>
    <row r="50" spans="1:16" ht="12.75">
      <c r="A50" s="17"/>
      <c r="B50" s="16"/>
      <c r="C50" s="16"/>
      <c r="D50" s="16"/>
      <c r="E50" s="16"/>
      <c r="F50" s="16"/>
      <c r="G50" s="16"/>
      <c r="H50" s="16"/>
      <c r="I50" s="16"/>
      <c r="J50" s="16"/>
      <c r="K50" s="16"/>
      <c r="L50" s="16"/>
      <c r="M50" s="16"/>
      <c r="N50" s="16"/>
      <c r="O50" s="16"/>
      <c r="P50" s="16"/>
    </row>
  </sheetData>
  <mergeCells count="6">
    <mergeCell ref="A1:K1"/>
    <mergeCell ref="A45:J45"/>
    <mergeCell ref="A3:J3"/>
    <mergeCell ref="B4:C4"/>
    <mergeCell ref="E4:F4"/>
    <mergeCell ref="H4:J4"/>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Kerstin Sellén-Johansson</cp:lastModifiedBy>
  <cp:lastPrinted>2005-04-13T11:58:17Z</cp:lastPrinted>
  <dcterms:created xsi:type="dcterms:W3CDTF">2001-11-07T08:40:28Z</dcterms:created>
  <dcterms:modified xsi:type="dcterms:W3CDTF">2007-06-27T06:52:56Z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ies>
</file>