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65506" windowWidth="9540" windowHeight="12120" activeTab="0"/>
  </bookViews>
  <sheets>
    <sheet name="4.1 (1)" sheetId="1" r:id="rId1"/>
    <sheet name="4.1 (2)" sheetId="2" r:id="rId2"/>
    <sheet name="4.2" sheetId="3" r:id="rId3"/>
    <sheet name="4.3" sheetId="4" r:id="rId4"/>
    <sheet name="4.4" sheetId="5" r:id="rId5"/>
    <sheet name="4.5" sheetId="6" r:id="rId6"/>
  </sheets>
  <definedNames/>
  <calcPr fullCalcOnLoad="1"/>
</workbook>
</file>

<file path=xl/sharedStrings.xml><?xml version="1.0" encoding="utf-8"?>
<sst xmlns="http://schemas.openxmlformats.org/spreadsheetml/2006/main" count="413" uniqueCount="169">
  <si>
    <t>Antal</t>
  </si>
  <si>
    <t>%</t>
  </si>
  <si>
    <t>Totalt</t>
  </si>
  <si>
    <t>Land</t>
  </si>
  <si>
    <t>Gymnasienivå</t>
  </si>
  <si>
    <t>Eftergymnasial nivå</t>
  </si>
  <si>
    <t>Forskarnivå</t>
  </si>
  <si>
    <t xml:space="preserve">Antal </t>
  </si>
  <si>
    <t>Norden</t>
  </si>
  <si>
    <t>Danmark</t>
  </si>
  <si>
    <t>Finland</t>
  </si>
  <si>
    <t>Island</t>
  </si>
  <si>
    <t>Norge</t>
  </si>
  <si>
    <t>Belgien</t>
  </si>
  <si>
    <t>Frankrike</t>
  </si>
  <si>
    <t>Grekland</t>
  </si>
  <si>
    <t>Irland</t>
  </si>
  <si>
    <t>Italien</t>
  </si>
  <si>
    <t>Nederländerna</t>
  </si>
  <si>
    <t>Portugal</t>
  </si>
  <si>
    <t>Spanien</t>
  </si>
  <si>
    <t>Storbritannien</t>
  </si>
  <si>
    <t>Tyskland</t>
  </si>
  <si>
    <t>Österrike</t>
  </si>
  <si>
    <t>Estland</t>
  </si>
  <si>
    <t>Malta</t>
  </si>
  <si>
    <t>Monaco</t>
  </si>
  <si>
    <t>Polen</t>
  </si>
  <si>
    <t>Rumänien</t>
  </si>
  <si>
    <t>Ryssland</t>
  </si>
  <si>
    <t>Schweiz</t>
  </si>
  <si>
    <t>Tjeckien</t>
  </si>
  <si>
    <t>Ungern</t>
  </si>
  <si>
    <t>Övriga</t>
  </si>
  <si>
    <t>Afrika</t>
  </si>
  <si>
    <t>Egypten</t>
  </si>
  <si>
    <t>Sydafrika</t>
  </si>
  <si>
    <t>USA</t>
  </si>
  <si>
    <t>Sydamerika</t>
  </si>
  <si>
    <t>Argentina</t>
  </si>
  <si>
    <t>Bolivia</t>
  </si>
  <si>
    <t>Brasilien</t>
  </si>
  <si>
    <t>Chile</t>
  </si>
  <si>
    <t>Uruguay</t>
  </si>
  <si>
    <t>Asien</t>
  </si>
  <si>
    <t>Hongkong</t>
  </si>
  <si>
    <t>Israel</t>
  </si>
  <si>
    <t>Japan</t>
  </si>
  <si>
    <t>Libanon</t>
  </si>
  <si>
    <t>Kina</t>
  </si>
  <si>
    <t>Singapore</t>
  </si>
  <si>
    <t>Thailand</t>
  </si>
  <si>
    <t>Oceanien</t>
  </si>
  <si>
    <t>Australien</t>
  </si>
  <si>
    <t>Nya Zeeland</t>
  </si>
  <si>
    <t>Kvinnor</t>
  </si>
  <si>
    <t>Män</t>
  </si>
  <si>
    <t>Europa, övriga</t>
  </si>
  <si>
    <t>Nordamerika</t>
  </si>
  <si>
    <t>Världsdel</t>
  </si>
  <si>
    <t>Belopp</t>
  </si>
  <si>
    <t>Nivå</t>
  </si>
  <si>
    <t xml:space="preserve">  Försäkring</t>
  </si>
  <si>
    <t xml:space="preserve">  Resor</t>
  </si>
  <si>
    <t xml:space="preserve">  Undervisningsavgift</t>
  </si>
  <si>
    <t xml:space="preserve">  Övrigt</t>
  </si>
  <si>
    <t>Merkostnadslån</t>
  </si>
  <si>
    <t>Bidrag och grundlån</t>
  </si>
  <si>
    <t xml:space="preserve">  Grundlån</t>
  </si>
  <si>
    <t>Eftergymnasial nivå 
inkl. forskare</t>
  </si>
  <si>
    <t xml:space="preserve">Eftergymnasial nivå
inkl. forskare </t>
  </si>
  <si>
    <t>Kanada</t>
  </si>
  <si>
    <t>Kuba</t>
  </si>
  <si>
    <t>Mexiko</t>
  </si>
  <si>
    <t>Språkkurser</t>
  </si>
  <si>
    <t>Utbytesstuderande</t>
  </si>
  <si>
    <t>Kön</t>
  </si>
  <si>
    <t>Tanzania</t>
  </si>
  <si>
    <t>Costa Rica</t>
  </si>
  <si>
    <t>Peru</t>
  </si>
  <si>
    <t>Venezuela</t>
  </si>
  <si>
    <t>Macao</t>
  </si>
  <si>
    <t>Syrien</t>
  </si>
  <si>
    <t>Taiwan</t>
  </si>
  <si>
    <t>Läsår</t>
  </si>
  <si>
    <t>Ålder</t>
  </si>
  <si>
    <t>Lettland</t>
  </si>
  <si>
    <t>Slovakien</t>
  </si>
  <si>
    <t>Slovenien</t>
  </si>
  <si>
    <t>Typ av studiestöd</t>
  </si>
  <si>
    <t xml:space="preserve">                 Students abroad</t>
  </si>
  <si>
    <t>Indien</t>
  </si>
  <si>
    <t>Sydkorea</t>
  </si>
  <si>
    <t>Jordanien</t>
  </si>
  <si>
    <t>Malaysia</t>
  </si>
  <si>
    <t>Turkiet</t>
  </si>
  <si>
    <t>Bulgarien</t>
  </si>
  <si>
    <t>Kroatien</t>
  </si>
  <si>
    <t>Ukraina</t>
  </si>
  <si>
    <t>Studieinriktning</t>
  </si>
  <si>
    <t xml:space="preserve">  Pedagogik och lärarutbildning</t>
  </si>
  <si>
    <t xml:space="preserve">  Allmän utbildning</t>
  </si>
  <si>
    <t xml:space="preserve">  Humaniora och konst</t>
  </si>
  <si>
    <t xml:space="preserve">  Samhällsvetenskap, juridik, handel, administration</t>
  </si>
  <si>
    <t xml:space="preserve">  Naturvetenskap, matematik, data</t>
  </si>
  <si>
    <t xml:space="preserve">  Teknik och tillverkning</t>
  </si>
  <si>
    <t xml:space="preserve">  Lant- och skogsbruk samt djursjukvård</t>
  </si>
  <si>
    <t xml:space="preserve">  Hälso- och sjukvård och social omsorg</t>
  </si>
  <si>
    <t xml:space="preserve">  Tjänster</t>
  </si>
  <si>
    <t xml:space="preserve">  Okänd</t>
  </si>
  <si>
    <t>Litauen</t>
  </si>
  <si>
    <t>Filippinerna</t>
  </si>
  <si>
    <t>Vietnam</t>
  </si>
  <si>
    <t>-</t>
  </si>
  <si>
    <t>2006/07</t>
  </si>
  <si>
    <t xml:space="preserve">  Tilläggsbidrag</t>
  </si>
  <si>
    <t xml:space="preserve">  Grundbidrag</t>
  </si>
  <si>
    <t>EU-27</t>
  </si>
  <si>
    <t>Cypern</t>
  </si>
  <si>
    <t xml:space="preserve">Serbien </t>
  </si>
  <si>
    <t>totalt</t>
  </si>
  <si>
    <t>Förenade Arabemiraten</t>
  </si>
  <si>
    <t xml:space="preserve">  Övriga</t>
  </si>
  <si>
    <t>Colombia</t>
  </si>
  <si>
    <t>2007/08</t>
  </si>
  <si>
    <t>Luxemburg</t>
  </si>
  <si>
    <t>"</t>
  </si>
  <si>
    <t>EU-27, utom Norden</t>
  </si>
  <si>
    <t>Bosnien och Herzegovina</t>
  </si>
  <si>
    <t>Eftergymnasial nivå inkl. forskare</t>
  </si>
  <si>
    <t>Utbildningsnivå</t>
  </si>
  <si>
    <t xml:space="preserve">                     Number of students in post-secondary education receiving student aid for studies 
                     abroad, by sex, continent and type of studies </t>
  </si>
  <si>
    <r>
      <t>Studieinriktning</t>
    </r>
    <r>
      <rPr>
        <vertAlign val="superscript"/>
        <sz val="8.5"/>
        <rFont val="Arial"/>
        <family val="2"/>
      </rPr>
      <t>2</t>
    </r>
  </si>
  <si>
    <t xml:space="preserve">  Hälso- och sjukvård samt social omsorg</t>
  </si>
  <si>
    <t>1   Tabellen har sekretessgranskats, vilket innebär att enskilda celler med antal mindre än 3 har ersatts med " och att 
     summeringar har justerats.</t>
  </si>
  <si>
    <r>
      <t xml:space="preserve">1   Tabellen har sekretessgranskats, vilket innebär att enskilda celler med antal mindre än 3 har ersatts 
     med " och att summeringar har justerats.  
2   För utbytesstuderande registreras studieinriktning "Okänd" i CSN:s system.  </t>
    </r>
    <r>
      <rPr>
        <sz val="8.5"/>
        <rFont val="Arial"/>
        <family val="2"/>
      </rPr>
      <t xml:space="preserve"> </t>
    </r>
  </si>
  <si>
    <t xml:space="preserve">                      Number of students receiving student aid for studies abroad, by 
                      sex, level of education, continent and country, 2008/09</t>
  </si>
  <si>
    <t xml:space="preserve">                    Number of students receiving student aid for studies abroad, by sex, age and
                    level of education, 2008/09</t>
  </si>
  <si>
    <t xml:space="preserve">                     Number of students in post-secondary education receiving student aid 
                     for studies abroad, by sex, continent and field of education, 2008/09</t>
  </si>
  <si>
    <t xml:space="preserve">                     Number of students receiving student aid for studies abroad, by sex, level of 
                     education, type of aid and disbursed amount, SEK million, 2008/09</t>
  </si>
  <si>
    <t>Saudiarabien</t>
  </si>
  <si>
    <t>2008/09</t>
  </si>
  <si>
    <r>
      <t>EU-27</t>
    </r>
    <r>
      <rPr>
        <vertAlign val="superscript"/>
        <sz val="8.5"/>
        <rFont val="Arial"/>
        <family val="2"/>
      </rPr>
      <t>3</t>
    </r>
  </si>
  <si>
    <r>
      <t>Free-movers</t>
    </r>
    <r>
      <rPr>
        <vertAlign val="superscript"/>
        <sz val="8.5"/>
        <rFont val="Arial"/>
        <family val="2"/>
      </rPr>
      <t>2</t>
    </r>
  </si>
  <si>
    <r>
      <t>Tabell 4.4    Antal studerande på eftergymnasial nivå som fått studiemedel för 
                     studier utomlands, fördelat på kön, världsdel och studieinriktning, 
                    2008/09</t>
    </r>
    <r>
      <rPr>
        <b/>
        <vertAlign val="superscript"/>
        <sz val="10"/>
        <rFont val="Arial"/>
        <family val="2"/>
      </rPr>
      <t xml:space="preserve">1 </t>
    </r>
  </si>
  <si>
    <r>
      <t>Tabell 4.3    Antal studerande på eftergymnasial nivå som fått studiemedel för studier 
                     utomlands, fördelat på kön, världsdel och typ av studier</t>
    </r>
    <r>
      <rPr>
        <b/>
        <vertAlign val="superscript"/>
        <sz val="10"/>
        <rFont val="Arial"/>
        <family val="2"/>
      </rPr>
      <t>1</t>
    </r>
  </si>
  <si>
    <r>
      <t>Tabell 4.2    Antal studerande som fått studiemedel för studier utomlands, fördelat på 
                    kön, ålder och utbildningsnivå, 2008/09</t>
    </r>
    <r>
      <rPr>
        <b/>
        <vertAlign val="superscript"/>
        <sz val="10"/>
        <rFont val="Arial"/>
        <family val="2"/>
      </rPr>
      <t>1</t>
    </r>
  </si>
  <si>
    <t>Tabell 4.1    forts…</t>
  </si>
  <si>
    <t>4               Studerande utomlands</t>
  </si>
  <si>
    <r>
      <t>Tabell 4.1     Antal studerande som fått studiemedel för studier utomlands, 
                     fördelat på kön, utbildningsnivå, världsdel och land, 2008/09</t>
    </r>
    <r>
      <rPr>
        <b/>
        <vertAlign val="superscript"/>
        <sz val="10"/>
        <rFont val="Arial"/>
        <family val="2"/>
      </rPr>
      <t>1</t>
    </r>
  </si>
  <si>
    <t xml:space="preserve"> –19 år</t>
  </si>
  <si>
    <t>20–24 år</t>
  </si>
  <si>
    <t>25–29 år</t>
  </si>
  <si>
    <t>30–34 år</t>
  </si>
  <si>
    <t>35–39 år</t>
  </si>
  <si>
    <t>40–44 år</t>
  </si>
  <si>
    <t xml:space="preserve">45 år– </t>
  </si>
  <si>
    <t>1   Tabellen har sekretessgranskats, vilket innebär att enskilda celler med antal mindre än 3 har ersatts med " och att 
     summeringar har justerats.
2   Avser i denna tabell utlandsstuderande på eftergymnasial nivå som inte läser språkkurser eller på utbytesprogram. 
3   Omfattar länderna inom Europeiska unionen utom Danmark och Finland. Den 1 januari 2007 utvidgades EU med 
     två länder: Bulgarien och Rumänien. I denna redovisning återfinns dessa länder under "EU-27" från och med
     läsåret 2006/07.</t>
  </si>
  <si>
    <t>Tabell 4.4    forts…</t>
  </si>
  <si>
    <r>
      <t>Totalt</t>
    </r>
    <r>
      <rPr>
        <b/>
        <vertAlign val="superscript"/>
        <sz val="8.5"/>
        <rFont val="Arial"/>
        <family val="2"/>
      </rPr>
      <t>2</t>
    </r>
  </si>
  <si>
    <t xml:space="preserve">1   Tabellen har sekretessgranskats, vilket innebär att enskilda celler med antal mindre än 3 har ersatts 
     med " och att summeringar har justerats. 
2   På gymnasienivå fanns det dessutom 1 009 utlandsstuderande elever med studiehjälp under läsåret 2008/09. </t>
  </si>
  <si>
    <r>
      <t>Tabell 4.5    Antal studerande som fått studiemedel för studier utomlands, fördelat på
                    kön, utbildningsnivå, typ av studiestöd och utbetalt belopp, mnkr, 2008/09</t>
    </r>
    <r>
      <rPr>
        <b/>
        <vertAlign val="superscript"/>
        <sz val="10"/>
        <rFont val="Arial"/>
        <family val="2"/>
      </rPr>
      <t xml:space="preserve"> </t>
    </r>
  </si>
  <si>
    <r>
      <t>Totalt utbetalt studielån</t>
    </r>
    <r>
      <rPr>
        <b/>
        <vertAlign val="superscript"/>
        <sz val="8.5"/>
        <rFont val="Arial"/>
        <family val="2"/>
      </rPr>
      <t>4</t>
    </r>
  </si>
  <si>
    <t>1   Avser nettoräknat antal studerande på gymnasie- och eftergymnasial nivå inkl. forskare.
2   Avser nettoräknat antal studerande med merkostnadslån.
3   Avser sammanlagt belopp som har betalats ut i grundbidrag och tilläggsbidrag.
4   Avser sammanlagt belopp som har betalats ut i grundlån och merkostnadslån.</t>
  </si>
  <si>
    <r>
      <t>Totalt utbetalt bidrag</t>
    </r>
    <r>
      <rPr>
        <b/>
        <vertAlign val="superscript"/>
        <sz val="8.5"/>
        <rFont val="Arial"/>
        <family val="2"/>
      </rPr>
      <t>3</t>
    </r>
  </si>
  <si>
    <r>
      <t xml:space="preserve">  Samtliga nivåer</t>
    </r>
    <r>
      <rPr>
        <vertAlign val="superscript"/>
        <sz val="8.5"/>
        <rFont val="Arial"/>
        <family val="2"/>
      </rPr>
      <t>1</t>
    </r>
  </si>
  <si>
    <r>
      <t xml:space="preserve">  Totalt eftergymnasial nivå</t>
    </r>
    <r>
      <rPr>
        <vertAlign val="superscript"/>
        <sz val="8.5"/>
        <rFont val="Arial"/>
        <family val="2"/>
      </rPr>
      <t>1</t>
    </r>
  </si>
  <si>
    <r>
      <t xml:space="preserve">  Totalt gymnasienivå</t>
    </r>
    <r>
      <rPr>
        <vertAlign val="superscript"/>
        <sz val="8.5"/>
        <rFont val="Arial"/>
        <family val="2"/>
      </rPr>
      <t>2</t>
    </r>
  </si>
  <si>
    <r>
      <t>Samtliga nivåer</t>
    </r>
    <r>
      <rPr>
        <vertAlign val="superscript"/>
        <sz val="8.5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</si>
</sst>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#,##0.00000000"/>
    <numFmt numFmtId="175" formatCode="0.0%"/>
    <numFmt numFmtId="176" formatCode="[$-41D]&quot;den &quot;d\ mmmm\ yyyy"/>
  </numFmts>
  <fonts count="3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2"/>
      <name val="Arial"/>
      <family val="2"/>
    </font>
    <font>
      <b/>
      <vertAlign val="superscript"/>
      <sz val="8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vertAlign val="superscript"/>
      <sz val="8.5"/>
      <name val="Arial"/>
      <family val="2"/>
    </font>
    <font>
      <b/>
      <vertAlign val="superscript"/>
      <sz val="10"/>
      <name val="Arial"/>
      <family val="2"/>
    </font>
    <font>
      <sz val="8.5"/>
      <color indexed="10"/>
      <name val="Arial"/>
      <family val="0"/>
    </font>
    <font>
      <b/>
      <sz val="8.5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0" fillId="16" borderId="1" applyNumberFormat="0" applyFont="0" applyAlignment="0" applyProtection="0"/>
    <xf numFmtId="0" fontId="24" fillId="17" borderId="2" applyNumberFormat="0" applyAlignment="0" applyProtection="0"/>
    <xf numFmtId="0" fontId="19" fillId="4" borderId="0" applyNumberFormat="0" applyBorder="0" applyAlignment="0" applyProtection="0"/>
    <xf numFmtId="0" fontId="20" fillId="3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7" borderId="2" applyNumberFormat="0" applyAlignment="0" applyProtection="0"/>
    <xf numFmtId="0" fontId="26" fillId="22" borderId="3" applyNumberFormat="0" applyAlignment="0" applyProtection="0"/>
    <xf numFmtId="0" fontId="25" fillId="0" borderId="4" applyNumberFormat="0" applyFill="0" applyAlignment="0" applyProtection="0"/>
    <xf numFmtId="0" fontId="21" fillId="2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right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left" inden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0" xfId="0" applyAlignment="1">
      <alignment vertical="top" wrapText="1"/>
    </xf>
    <xf numFmtId="0" fontId="3" fillId="0" borderId="12" xfId="0" applyFont="1" applyBorder="1" applyAlignment="1">
      <alignment horizontal="right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3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wrapText="1"/>
    </xf>
    <xf numFmtId="172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left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173" fontId="3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8" fillId="0" borderId="0" xfId="0" applyFont="1" applyAlignment="1">
      <alignment/>
    </xf>
    <xf numFmtId="3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3" fillId="0" borderId="10" xfId="0" applyFont="1" applyBorder="1" applyAlignment="1">
      <alignment horizontal="left" indent="1"/>
    </xf>
    <xf numFmtId="3" fontId="3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0" fontId="3" fillId="0" borderId="12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7" fillId="0" borderId="12" xfId="0" applyFont="1" applyBorder="1" applyAlignment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Fill="1" applyBorder="1" applyAlignment="1">
      <alignment/>
    </xf>
    <xf numFmtId="173" fontId="13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17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13" fillId="0" borderId="0" xfId="0" applyNumberFormat="1" applyFont="1" applyFill="1" applyAlignment="1">
      <alignment horizontal="right"/>
    </xf>
    <xf numFmtId="3" fontId="13" fillId="0" borderId="0" xfId="0" applyNumberFormat="1" applyFont="1" applyAlignment="1">
      <alignment/>
    </xf>
    <xf numFmtId="3" fontId="13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173" fontId="3" fillId="0" borderId="0" xfId="0" applyNumberFormat="1" applyFont="1" applyAlignment="1">
      <alignment horizontal="right"/>
    </xf>
    <xf numFmtId="3" fontId="1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/>
    </xf>
    <xf numFmtId="17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2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 wrapText="1"/>
    </xf>
    <xf numFmtId="14" fontId="3" fillId="0" borderId="12" xfId="0" applyNumberFormat="1" applyFont="1" applyBorder="1" applyAlignment="1">
      <alignment horizontal="left"/>
    </xf>
    <xf numFmtId="0" fontId="0" fillId="0" borderId="12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" fillId="0" borderId="12" xfId="0" applyFont="1" applyBorder="1" applyAlignment="1">
      <alignment horizontal="left"/>
    </xf>
    <xf numFmtId="0" fontId="7" fillId="0" borderId="0" xfId="0" applyFont="1" applyAlignment="1">
      <alignment wrapText="1"/>
    </xf>
    <xf numFmtId="0" fontId="3" fillId="0" borderId="11" xfId="0" applyFont="1" applyBorder="1" applyAlignment="1">
      <alignment/>
    </xf>
    <xf numFmtId="0" fontId="1" fillId="0" borderId="0" xfId="0" applyFont="1" applyFill="1" applyAlignment="1">
      <alignment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47</xdr:row>
      <xdr:rowOff>28575</xdr:rowOff>
    </xdr:from>
    <xdr:to>
      <xdr:col>0</xdr:col>
      <xdr:colOff>1504950</xdr:colOff>
      <xdr:row>47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2485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19050</xdr:rowOff>
    </xdr:from>
    <xdr:to>
      <xdr:col>0</xdr:col>
      <xdr:colOff>1409700</xdr:colOff>
      <xdr:row>20</xdr:row>
      <xdr:rowOff>266700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33800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28575</xdr:rowOff>
    </xdr:from>
    <xdr:to>
      <xdr:col>1</xdr:col>
      <xdr:colOff>247650</xdr:colOff>
      <xdr:row>32</xdr:row>
      <xdr:rowOff>276225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100</xdr:row>
      <xdr:rowOff>28575</xdr:rowOff>
    </xdr:from>
    <xdr:to>
      <xdr:col>0</xdr:col>
      <xdr:colOff>1428750</xdr:colOff>
      <xdr:row>100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06925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38100</xdr:rowOff>
    </xdr:from>
    <xdr:to>
      <xdr:col>1</xdr:col>
      <xdr:colOff>0</xdr:colOff>
      <xdr:row>34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57950"/>
          <a:ext cx="1428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K2" sqref="K2"/>
    </sheetView>
  </sheetViews>
  <sheetFormatPr defaultColWidth="9.140625" defaultRowHeight="12.75"/>
  <cols>
    <col min="1" max="1" width="23.140625" style="0" customWidth="1"/>
    <col min="2" max="4" width="5.8515625" style="0" customWidth="1"/>
    <col min="5" max="5" width="1.421875" style="0" customWidth="1"/>
    <col min="6" max="8" width="7.7109375" style="0" customWidth="1"/>
    <col min="9" max="9" width="1.421875" style="0" customWidth="1"/>
    <col min="10" max="10" width="10.140625" style="0" bestFit="1" customWidth="1"/>
    <col min="11" max="11" width="5.7109375" style="0" customWidth="1"/>
    <col min="12" max="12" width="7.7109375" style="0" customWidth="1"/>
  </cols>
  <sheetData>
    <row r="1" spans="1:9" ht="15.75">
      <c r="A1" s="96" t="s">
        <v>148</v>
      </c>
      <c r="B1" s="97"/>
      <c r="C1" s="97"/>
      <c r="D1" s="97"/>
      <c r="E1" s="97"/>
      <c r="F1" s="97"/>
      <c r="G1" s="97"/>
      <c r="H1" s="97"/>
      <c r="I1" s="97"/>
    </row>
    <row r="2" ht="18.75" customHeight="1">
      <c r="A2" s="22" t="s">
        <v>90</v>
      </c>
    </row>
    <row r="3" ht="12.75" customHeight="1"/>
    <row r="4" spans="1:11" ht="26.25" customHeight="1">
      <c r="A4" s="103" t="s">
        <v>149</v>
      </c>
      <c r="B4" s="100"/>
      <c r="C4" s="100"/>
      <c r="D4" s="100"/>
      <c r="E4" s="100"/>
      <c r="F4" s="100"/>
      <c r="G4" s="100"/>
      <c r="H4" s="100"/>
      <c r="I4" s="100"/>
      <c r="J4" s="104"/>
      <c r="K4" s="102"/>
    </row>
    <row r="5" spans="1:9" ht="8.25" customHeight="1">
      <c r="A5" s="23"/>
      <c r="B5" s="20"/>
      <c r="C5" s="20"/>
      <c r="D5" s="20"/>
      <c r="E5" s="20"/>
      <c r="F5" s="20"/>
      <c r="G5" s="20"/>
      <c r="H5" s="20"/>
      <c r="I5" s="20"/>
    </row>
    <row r="6" spans="1:11" ht="27" customHeight="1">
      <c r="A6" s="99" t="s">
        <v>136</v>
      </c>
      <c r="B6" s="100"/>
      <c r="C6" s="100"/>
      <c r="D6" s="100"/>
      <c r="E6" s="100"/>
      <c r="F6" s="100"/>
      <c r="G6" s="100"/>
      <c r="H6" s="100"/>
      <c r="I6" s="100"/>
      <c r="J6" s="101"/>
      <c r="K6" s="102"/>
    </row>
    <row r="7" spans="1:12" ht="18.75" customHeight="1">
      <c r="A7" s="3" t="s">
        <v>59</v>
      </c>
      <c r="B7" s="98" t="s">
        <v>4</v>
      </c>
      <c r="C7" s="98"/>
      <c r="D7" s="98"/>
      <c r="E7" s="3"/>
      <c r="F7" s="98" t="s">
        <v>129</v>
      </c>
      <c r="G7" s="98"/>
      <c r="H7" s="98"/>
      <c r="I7" s="3"/>
      <c r="J7" s="27" t="s">
        <v>0</v>
      </c>
      <c r="K7" s="32"/>
      <c r="L7" s="7"/>
    </row>
    <row r="8" spans="1:12" ht="15" customHeight="1">
      <c r="A8" s="2" t="s">
        <v>3</v>
      </c>
      <c r="B8" s="4" t="s">
        <v>55</v>
      </c>
      <c r="C8" s="4" t="s">
        <v>56</v>
      </c>
      <c r="D8" s="4" t="s">
        <v>2</v>
      </c>
      <c r="E8" s="4"/>
      <c r="F8" s="4" t="s">
        <v>55</v>
      </c>
      <c r="G8" s="4" t="s">
        <v>56</v>
      </c>
      <c r="H8" s="4" t="s">
        <v>2</v>
      </c>
      <c r="I8" s="4"/>
      <c r="J8" s="4" t="s">
        <v>120</v>
      </c>
      <c r="K8" s="18"/>
      <c r="L8" s="18"/>
    </row>
    <row r="9" spans="1:12" ht="16.5" customHeight="1">
      <c r="A9" s="6" t="s">
        <v>8</v>
      </c>
      <c r="B9" s="11">
        <f>SUM(B10:B13)</f>
        <v>133</v>
      </c>
      <c r="C9" s="11">
        <f>SUM(C10:C13)</f>
        <v>151</v>
      </c>
      <c r="D9" s="11">
        <f>SUM(B9:C9)</f>
        <v>284</v>
      </c>
      <c r="E9" s="11"/>
      <c r="F9" s="11">
        <f>SUM(F10:F13)</f>
        <v>1871</v>
      </c>
      <c r="G9" s="11">
        <f>SUM(G10:G13)</f>
        <v>921</v>
      </c>
      <c r="H9" s="11">
        <f aca="true" t="shared" si="0" ref="H9:H17">SUM(F9:G9)</f>
        <v>2792</v>
      </c>
      <c r="I9" s="11"/>
      <c r="J9" s="11">
        <f aca="true" t="shared" si="1" ref="J9:J15">D9+H9</f>
        <v>3076</v>
      </c>
      <c r="K9" s="11"/>
      <c r="L9" s="1"/>
    </row>
    <row r="10" spans="1:11" ht="12.75">
      <c r="A10" s="1" t="s">
        <v>9</v>
      </c>
      <c r="B10" s="53">
        <v>80</v>
      </c>
      <c r="C10" s="53">
        <v>80</v>
      </c>
      <c r="D10" s="53">
        <f>SUM(B10:C10)</f>
        <v>160</v>
      </c>
      <c r="E10" s="53"/>
      <c r="F10" s="53">
        <v>1363</v>
      </c>
      <c r="G10" s="53">
        <v>598</v>
      </c>
      <c r="H10" s="53">
        <f t="shared" si="0"/>
        <v>1961</v>
      </c>
      <c r="I10" s="53"/>
      <c r="J10" s="53">
        <f t="shared" si="1"/>
        <v>2121</v>
      </c>
      <c r="K10" s="5"/>
    </row>
    <row r="11" spans="1:11" ht="12.75">
      <c r="A11" s="1" t="s">
        <v>10</v>
      </c>
      <c r="B11" s="53">
        <v>24</v>
      </c>
      <c r="C11" s="53">
        <v>19</v>
      </c>
      <c r="D11" s="53">
        <f>SUM(B11:C11)</f>
        <v>43</v>
      </c>
      <c r="E11" s="53"/>
      <c r="F11" s="53">
        <v>108</v>
      </c>
      <c r="G11" s="53">
        <v>107</v>
      </c>
      <c r="H11" s="53">
        <f t="shared" si="0"/>
        <v>215</v>
      </c>
      <c r="I11" s="53"/>
      <c r="J11" s="53">
        <f t="shared" si="1"/>
        <v>258</v>
      </c>
      <c r="K11" s="5"/>
    </row>
    <row r="12" spans="1:11" ht="12.75">
      <c r="A12" s="1" t="s">
        <v>11</v>
      </c>
      <c r="B12" s="84"/>
      <c r="C12" s="84"/>
      <c r="D12" s="53"/>
      <c r="E12" s="53"/>
      <c r="F12" s="53">
        <v>22</v>
      </c>
      <c r="G12" s="53">
        <v>14</v>
      </c>
      <c r="H12" s="53">
        <f t="shared" si="0"/>
        <v>36</v>
      </c>
      <c r="I12" s="53"/>
      <c r="J12" s="53">
        <f t="shared" si="1"/>
        <v>36</v>
      </c>
      <c r="K12" s="5"/>
    </row>
    <row r="13" spans="1:11" ht="12.75">
      <c r="A13" s="1" t="s">
        <v>12</v>
      </c>
      <c r="B13" s="53">
        <v>29</v>
      </c>
      <c r="C13" s="53">
        <v>52</v>
      </c>
      <c r="D13" s="53">
        <f>SUM(B13:C13)</f>
        <v>81</v>
      </c>
      <c r="E13" s="53"/>
      <c r="F13" s="53">
        <v>378</v>
      </c>
      <c r="G13" s="53">
        <v>202</v>
      </c>
      <c r="H13" s="53">
        <f t="shared" si="0"/>
        <v>580</v>
      </c>
      <c r="I13" s="53"/>
      <c r="J13" s="53">
        <f t="shared" si="1"/>
        <v>661</v>
      </c>
      <c r="K13" s="5"/>
    </row>
    <row r="14" spans="1:11" ht="16.5" customHeight="1">
      <c r="A14" s="17" t="s">
        <v>127</v>
      </c>
      <c r="B14" s="11">
        <f>SUM(B15:B38)</f>
        <v>28</v>
      </c>
      <c r="C14" s="11">
        <f>SUM(C15:C38)</f>
        <v>12</v>
      </c>
      <c r="D14" s="11">
        <f>SUM(B14:C14)</f>
        <v>40</v>
      </c>
      <c r="E14" s="11"/>
      <c r="F14" s="11">
        <f>SUM(F15:F38)</f>
        <v>8104</v>
      </c>
      <c r="G14" s="11">
        <f>SUM(G15:G38)</f>
        <v>4469</v>
      </c>
      <c r="H14" s="11">
        <f t="shared" si="0"/>
        <v>12573</v>
      </c>
      <c r="I14" s="11"/>
      <c r="J14" s="11">
        <f>D14+H14</f>
        <v>12613</v>
      </c>
      <c r="K14" s="11"/>
    </row>
    <row r="15" spans="1:11" s="9" customFormat="1" ht="12.75">
      <c r="A15" s="7" t="s">
        <v>13</v>
      </c>
      <c r="B15" s="78"/>
      <c r="C15" s="78"/>
      <c r="D15" s="78"/>
      <c r="E15" s="71"/>
      <c r="F15" s="71">
        <v>72</v>
      </c>
      <c r="G15" s="71">
        <v>34</v>
      </c>
      <c r="H15" s="71">
        <f t="shared" si="0"/>
        <v>106</v>
      </c>
      <c r="I15" s="71"/>
      <c r="J15" s="71">
        <f t="shared" si="1"/>
        <v>106</v>
      </c>
      <c r="K15" s="8"/>
    </row>
    <row r="16" spans="1:11" s="9" customFormat="1" ht="12.75">
      <c r="A16" s="7" t="s">
        <v>96</v>
      </c>
      <c r="B16" s="78"/>
      <c r="C16" s="78"/>
      <c r="D16" s="78"/>
      <c r="E16" s="71"/>
      <c r="F16" s="71">
        <v>4</v>
      </c>
      <c r="G16" s="72">
        <v>3</v>
      </c>
      <c r="H16" s="71">
        <f t="shared" si="0"/>
        <v>7</v>
      </c>
      <c r="I16" s="71"/>
      <c r="J16" s="71">
        <f aca="true" t="shared" si="2" ref="J16:J38">D16+H16</f>
        <v>7</v>
      </c>
      <c r="K16" s="8"/>
    </row>
    <row r="17" spans="1:11" s="9" customFormat="1" ht="12.75">
      <c r="A17" s="7" t="s">
        <v>118</v>
      </c>
      <c r="B17" s="78"/>
      <c r="C17" s="78"/>
      <c r="D17" s="78"/>
      <c r="E17" s="71"/>
      <c r="F17" s="71">
        <v>3</v>
      </c>
      <c r="G17" s="72">
        <v>3</v>
      </c>
      <c r="H17" s="71">
        <f t="shared" si="0"/>
        <v>6</v>
      </c>
      <c r="I17" s="71"/>
      <c r="J17" s="71">
        <f t="shared" si="2"/>
        <v>6</v>
      </c>
      <c r="K17" s="8"/>
    </row>
    <row r="18" spans="1:11" s="9" customFormat="1" ht="12.75">
      <c r="A18" s="7" t="s">
        <v>24</v>
      </c>
      <c r="B18" s="78"/>
      <c r="C18" s="78"/>
      <c r="D18" s="78"/>
      <c r="E18" s="71"/>
      <c r="F18" s="71">
        <v>8</v>
      </c>
      <c r="G18" s="71">
        <v>6</v>
      </c>
      <c r="H18" s="71">
        <f aca="true" t="shared" si="3" ref="H18:H38">SUM(F18:G18)</f>
        <v>14</v>
      </c>
      <c r="I18" s="71"/>
      <c r="J18" s="71">
        <f t="shared" si="2"/>
        <v>14</v>
      </c>
      <c r="K18" s="8"/>
    </row>
    <row r="19" spans="1:11" ht="12.75">
      <c r="A19" s="1" t="s">
        <v>14</v>
      </c>
      <c r="B19" s="72" t="s">
        <v>113</v>
      </c>
      <c r="C19" s="72" t="s">
        <v>126</v>
      </c>
      <c r="D19" s="72" t="s">
        <v>126</v>
      </c>
      <c r="E19" s="71"/>
      <c r="F19" s="71">
        <v>969</v>
      </c>
      <c r="G19" s="71">
        <v>333</v>
      </c>
      <c r="H19" s="71">
        <f t="shared" si="3"/>
        <v>1302</v>
      </c>
      <c r="I19" s="71"/>
      <c r="J19" s="71">
        <f>SUM(D19,H19)</f>
        <v>1302</v>
      </c>
      <c r="K19" s="5"/>
    </row>
    <row r="20" spans="1:11" ht="12.75">
      <c r="A20" s="1" t="s">
        <v>15</v>
      </c>
      <c r="B20" s="76"/>
      <c r="C20" s="76"/>
      <c r="D20" s="76"/>
      <c r="E20" s="71"/>
      <c r="F20" s="71">
        <v>42</v>
      </c>
      <c r="G20" s="71">
        <v>24</v>
      </c>
      <c r="H20" s="71">
        <f t="shared" si="3"/>
        <v>66</v>
      </c>
      <c r="I20" s="71"/>
      <c r="J20" s="71">
        <f t="shared" si="2"/>
        <v>66</v>
      </c>
      <c r="K20" s="5"/>
    </row>
    <row r="21" spans="1:11" ht="12.75">
      <c r="A21" s="1" t="s">
        <v>16</v>
      </c>
      <c r="B21" s="72"/>
      <c r="C21" s="72"/>
      <c r="D21" s="72"/>
      <c r="E21" s="71"/>
      <c r="F21" s="71">
        <v>130</v>
      </c>
      <c r="G21" s="71">
        <v>51</v>
      </c>
      <c r="H21" s="71">
        <f t="shared" si="3"/>
        <v>181</v>
      </c>
      <c r="I21" s="71"/>
      <c r="J21" s="71">
        <f t="shared" si="2"/>
        <v>181</v>
      </c>
      <c r="K21" s="5"/>
    </row>
    <row r="22" spans="1:11" ht="12.75">
      <c r="A22" s="1" t="s">
        <v>17</v>
      </c>
      <c r="B22" s="72" t="s">
        <v>126</v>
      </c>
      <c r="C22" s="72" t="s">
        <v>113</v>
      </c>
      <c r="D22" s="72" t="s">
        <v>126</v>
      </c>
      <c r="E22" s="71"/>
      <c r="F22" s="71">
        <v>642</v>
      </c>
      <c r="G22" s="71">
        <v>241</v>
      </c>
      <c r="H22" s="71">
        <f t="shared" si="3"/>
        <v>883</v>
      </c>
      <c r="I22" s="71"/>
      <c r="J22" s="71">
        <f>SUM(D22,H22)</f>
        <v>883</v>
      </c>
      <c r="K22" s="5"/>
    </row>
    <row r="23" spans="1:11" ht="12.75">
      <c r="A23" s="1" t="s">
        <v>86</v>
      </c>
      <c r="B23" s="78"/>
      <c r="C23" s="78"/>
      <c r="D23" s="78"/>
      <c r="E23" s="71"/>
      <c r="F23" s="71">
        <v>26</v>
      </c>
      <c r="G23" s="71">
        <v>22</v>
      </c>
      <c r="H23" s="71">
        <f t="shared" si="3"/>
        <v>48</v>
      </c>
      <c r="I23" s="71"/>
      <c r="J23" s="71">
        <f t="shared" si="2"/>
        <v>48</v>
      </c>
      <c r="K23" s="5"/>
    </row>
    <row r="24" spans="1:11" ht="12.75">
      <c r="A24" s="1" t="s">
        <v>110</v>
      </c>
      <c r="B24" s="78"/>
      <c r="C24" s="78"/>
      <c r="D24" s="78"/>
      <c r="E24" s="71"/>
      <c r="F24" s="71">
        <v>9</v>
      </c>
      <c r="G24" s="71">
        <v>8</v>
      </c>
      <c r="H24" s="71">
        <f t="shared" si="3"/>
        <v>17</v>
      </c>
      <c r="I24" s="71"/>
      <c r="J24" s="71">
        <f t="shared" si="2"/>
        <v>17</v>
      </c>
      <c r="K24" s="5"/>
    </row>
    <row r="25" spans="1:11" ht="12.75">
      <c r="A25" s="1" t="s">
        <v>125</v>
      </c>
      <c r="B25" s="78"/>
      <c r="C25" s="78"/>
      <c r="D25" s="78"/>
      <c r="E25" s="71"/>
      <c r="F25" s="72" t="s">
        <v>126</v>
      </c>
      <c r="G25" s="72" t="s">
        <v>126</v>
      </c>
      <c r="H25" s="72" t="s">
        <v>126</v>
      </c>
      <c r="I25" s="72"/>
      <c r="J25" s="72" t="s">
        <v>126</v>
      </c>
      <c r="K25" s="5"/>
    </row>
    <row r="26" spans="1:11" ht="12.75">
      <c r="A26" s="1" t="s">
        <v>25</v>
      </c>
      <c r="B26" s="78"/>
      <c r="C26" s="78"/>
      <c r="D26" s="78"/>
      <c r="E26" s="71"/>
      <c r="F26" s="71">
        <v>60</v>
      </c>
      <c r="G26" s="71">
        <v>19</v>
      </c>
      <c r="H26" s="71">
        <f t="shared" si="3"/>
        <v>79</v>
      </c>
      <c r="I26" s="71"/>
      <c r="J26" s="71">
        <f t="shared" si="2"/>
        <v>79</v>
      </c>
      <c r="K26" s="5"/>
    </row>
    <row r="27" spans="1:11" ht="12.75">
      <c r="A27" s="1" t="s">
        <v>18</v>
      </c>
      <c r="B27" s="78"/>
      <c r="C27" s="78"/>
      <c r="D27" s="78"/>
      <c r="E27" s="71"/>
      <c r="F27" s="71">
        <v>262</v>
      </c>
      <c r="G27" s="71">
        <v>173</v>
      </c>
      <c r="H27" s="71">
        <f t="shared" si="3"/>
        <v>435</v>
      </c>
      <c r="I27" s="71"/>
      <c r="J27" s="71">
        <f t="shared" si="2"/>
        <v>435</v>
      </c>
      <c r="K27" s="5"/>
    </row>
    <row r="28" spans="1:11" ht="12.75">
      <c r="A28" s="1" t="s">
        <v>27</v>
      </c>
      <c r="B28" s="71">
        <v>4</v>
      </c>
      <c r="C28" s="71">
        <v>3</v>
      </c>
      <c r="D28" s="71">
        <f>SUM(B28:C28)</f>
        <v>7</v>
      </c>
      <c r="E28" s="71"/>
      <c r="F28" s="71">
        <v>429</v>
      </c>
      <c r="G28" s="71">
        <v>419</v>
      </c>
      <c r="H28" s="71">
        <f t="shared" si="3"/>
        <v>848</v>
      </c>
      <c r="I28" s="71"/>
      <c r="J28" s="71">
        <f t="shared" si="2"/>
        <v>855</v>
      </c>
      <c r="K28" s="5"/>
    </row>
    <row r="29" spans="1:11" ht="12.75">
      <c r="A29" s="1" t="s">
        <v>19</v>
      </c>
      <c r="B29" s="78"/>
      <c r="C29" s="78"/>
      <c r="D29" s="78"/>
      <c r="E29" s="71"/>
      <c r="F29" s="71">
        <v>35</v>
      </c>
      <c r="G29" s="71">
        <v>19</v>
      </c>
      <c r="H29" s="71">
        <f t="shared" si="3"/>
        <v>54</v>
      </c>
      <c r="I29" s="71"/>
      <c r="J29" s="71">
        <f t="shared" si="2"/>
        <v>54</v>
      </c>
      <c r="K29" s="5"/>
    </row>
    <row r="30" spans="1:11" ht="12.75">
      <c r="A30" s="1" t="s">
        <v>28</v>
      </c>
      <c r="B30" s="78"/>
      <c r="C30" s="78"/>
      <c r="D30" s="78"/>
      <c r="E30" s="71"/>
      <c r="F30" s="71">
        <v>100</v>
      </c>
      <c r="G30" s="71">
        <v>161</v>
      </c>
      <c r="H30" s="71">
        <f t="shared" si="3"/>
        <v>261</v>
      </c>
      <c r="I30" s="71"/>
      <c r="J30" s="71">
        <f t="shared" si="2"/>
        <v>261</v>
      </c>
      <c r="K30" s="5"/>
    </row>
    <row r="31" spans="1:11" ht="12.75">
      <c r="A31" s="1" t="s">
        <v>87</v>
      </c>
      <c r="B31" s="78"/>
      <c r="C31" s="78"/>
      <c r="D31" s="78"/>
      <c r="E31" s="71"/>
      <c r="F31" s="71">
        <v>44</v>
      </c>
      <c r="G31" s="71">
        <v>32</v>
      </c>
      <c r="H31" s="71">
        <f t="shared" si="3"/>
        <v>76</v>
      </c>
      <c r="I31" s="71"/>
      <c r="J31" s="71">
        <f t="shared" si="2"/>
        <v>76</v>
      </c>
      <c r="K31" s="5"/>
    </row>
    <row r="32" spans="1:11" ht="12.75">
      <c r="A32" s="1" t="s">
        <v>88</v>
      </c>
      <c r="B32" s="78"/>
      <c r="C32" s="78"/>
      <c r="D32" s="78"/>
      <c r="E32" s="71"/>
      <c r="F32" s="71">
        <v>6</v>
      </c>
      <c r="G32" s="71">
        <v>5</v>
      </c>
      <c r="H32" s="71">
        <f t="shared" si="3"/>
        <v>11</v>
      </c>
      <c r="I32" s="71"/>
      <c r="J32" s="71">
        <f t="shared" si="2"/>
        <v>11</v>
      </c>
      <c r="K32" s="5"/>
    </row>
    <row r="33" spans="1:11" ht="12.75">
      <c r="A33" s="1" t="s">
        <v>20</v>
      </c>
      <c r="B33" s="72" t="s">
        <v>126</v>
      </c>
      <c r="C33" s="72" t="s">
        <v>113</v>
      </c>
      <c r="D33" s="72" t="s">
        <v>126</v>
      </c>
      <c r="E33" s="71"/>
      <c r="F33" s="71">
        <v>1150</v>
      </c>
      <c r="G33" s="71">
        <v>452</v>
      </c>
      <c r="H33" s="71">
        <f>SUM(F33:G33)</f>
        <v>1602</v>
      </c>
      <c r="I33" s="71"/>
      <c r="J33" s="71">
        <f>SUM(D33,H33)</f>
        <v>1602</v>
      </c>
      <c r="K33" s="5"/>
    </row>
    <row r="34" spans="1:11" ht="12.75">
      <c r="A34" s="1" t="s">
        <v>21</v>
      </c>
      <c r="B34" s="71">
        <v>21</v>
      </c>
      <c r="C34" s="71">
        <v>9</v>
      </c>
      <c r="D34" s="72">
        <f>SUM(B34:C34)</f>
        <v>30</v>
      </c>
      <c r="E34" s="71"/>
      <c r="F34" s="72">
        <v>3014</v>
      </c>
      <c r="G34" s="72">
        <v>1663</v>
      </c>
      <c r="H34" s="71">
        <f t="shared" si="3"/>
        <v>4677</v>
      </c>
      <c r="I34" s="71"/>
      <c r="J34" s="71">
        <f t="shared" si="2"/>
        <v>4707</v>
      </c>
      <c r="K34" s="5"/>
    </row>
    <row r="35" spans="1:11" ht="12.75">
      <c r="A35" s="1" t="s">
        <v>31</v>
      </c>
      <c r="B35" s="71"/>
      <c r="C35" s="71"/>
      <c r="D35" s="71"/>
      <c r="E35" s="71"/>
      <c r="F35" s="72">
        <v>75</v>
      </c>
      <c r="G35" s="72">
        <v>110</v>
      </c>
      <c r="H35" s="71">
        <f t="shared" si="3"/>
        <v>185</v>
      </c>
      <c r="I35" s="71"/>
      <c r="J35" s="71">
        <f t="shared" si="2"/>
        <v>185</v>
      </c>
      <c r="K35" s="5"/>
    </row>
    <row r="36" spans="1:11" ht="12.75">
      <c r="A36" s="1" t="s">
        <v>22</v>
      </c>
      <c r="B36" s="71">
        <v>3</v>
      </c>
      <c r="C36" s="72" t="s">
        <v>113</v>
      </c>
      <c r="D36" s="71">
        <f>SUM(B36:C36)</f>
        <v>3</v>
      </c>
      <c r="E36" s="71"/>
      <c r="F36" s="72">
        <v>604</v>
      </c>
      <c r="G36" s="72">
        <v>404</v>
      </c>
      <c r="H36" s="71">
        <f t="shared" si="3"/>
        <v>1008</v>
      </c>
      <c r="I36" s="71"/>
      <c r="J36" s="71">
        <f t="shared" si="2"/>
        <v>1011</v>
      </c>
      <c r="K36" s="5"/>
    </row>
    <row r="37" spans="1:11" ht="12.75">
      <c r="A37" s="1" t="s">
        <v>32</v>
      </c>
      <c r="B37" s="78"/>
      <c r="C37" s="78"/>
      <c r="D37" s="78"/>
      <c r="E37" s="71"/>
      <c r="F37" s="72">
        <v>270</v>
      </c>
      <c r="G37" s="72">
        <v>193</v>
      </c>
      <c r="H37" s="71">
        <f t="shared" si="3"/>
        <v>463</v>
      </c>
      <c r="I37" s="71"/>
      <c r="J37" s="71">
        <f t="shared" si="2"/>
        <v>463</v>
      </c>
      <c r="K37" s="5"/>
    </row>
    <row r="38" spans="1:11" ht="12.75">
      <c r="A38" s="1" t="s">
        <v>23</v>
      </c>
      <c r="B38" s="78"/>
      <c r="C38" s="78"/>
      <c r="D38" s="78"/>
      <c r="E38" s="71"/>
      <c r="F38" s="72">
        <v>150</v>
      </c>
      <c r="G38" s="72">
        <v>94</v>
      </c>
      <c r="H38" s="71">
        <f t="shared" si="3"/>
        <v>244</v>
      </c>
      <c r="I38" s="71"/>
      <c r="J38" s="71">
        <f t="shared" si="2"/>
        <v>244</v>
      </c>
      <c r="K38" s="5"/>
    </row>
    <row r="39" spans="1:11" ht="16.5" customHeight="1">
      <c r="A39" s="6" t="s">
        <v>57</v>
      </c>
      <c r="B39" s="79"/>
      <c r="C39" s="79"/>
      <c r="D39" s="85" t="s">
        <v>113</v>
      </c>
      <c r="E39" s="73"/>
      <c r="F39" s="73">
        <f>SUM(F40:F47)</f>
        <v>320</v>
      </c>
      <c r="G39" s="69">
        <f>SUM(G40:G47)</f>
        <v>319</v>
      </c>
      <c r="H39" s="69">
        <f>SUM(F39:G39)</f>
        <v>639</v>
      </c>
      <c r="I39" s="11"/>
      <c r="J39" s="11">
        <f>SUM(D39,H39)</f>
        <v>639</v>
      </c>
      <c r="K39" s="11"/>
    </row>
    <row r="40" spans="1:11" ht="12.75" customHeight="1">
      <c r="A40" s="1" t="s">
        <v>128</v>
      </c>
      <c r="B40" s="76"/>
      <c r="C40" s="76"/>
      <c r="D40" s="76"/>
      <c r="E40" s="72"/>
      <c r="F40" s="72">
        <v>12</v>
      </c>
      <c r="G40" s="71">
        <v>6</v>
      </c>
      <c r="H40" s="95">
        <f>SUM(F40:G40)</f>
        <v>18</v>
      </c>
      <c r="I40" s="53"/>
      <c r="J40" s="53">
        <f>D40+H40</f>
        <v>18</v>
      </c>
      <c r="K40" s="5"/>
    </row>
    <row r="41" spans="1:11" ht="12.75" customHeight="1">
      <c r="A41" s="1" t="s">
        <v>97</v>
      </c>
      <c r="B41" s="76"/>
      <c r="C41" s="76"/>
      <c r="D41" s="76"/>
      <c r="E41" s="72"/>
      <c r="F41" s="72">
        <v>14</v>
      </c>
      <c r="G41" s="71">
        <v>7</v>
      </c>
      <c r="H41" s="95">
        <f aca="true" t="shared" si="4" ref="H41:H46">SUM(F41:G41)</f>
        <v>21</v>
      </c>
      <c r="I41" s="53"/>
      <c r="J41" s="53">
        <f aca="true" t="shared" si="5" ref="J41:J47">D41+H41</f>
        <v>21</v>
      </c>
      <c r="K41" s="5"/>
    </row>
    <row r="42" spans="1:11" ht="12.75" customHeight="1">
      <c r="A42" s="1" t="s">
        <v>26</v>
      </c>
      <c r="B42" s="76"/>
      <c r="C42" s="76"/>
      <c r="D42" s="76"/>
      <c r="E42" s="72"/>
      <c r="F42" s="72">
        <v>5</v>
      </c>
      <c r="G42" s="71">
        <v>12</v>
      </c>
      <c r="H42" s="95">
        <f t="shared" si="4"/>
        <v>17</v>
      </c>
      <c r="I42" s="53"/>
      <c r="J42" s="53">
        <f t="shared" si="5"/>
        <v>17</v>
      </c>
      <c r="K42" s="5"/>
    </row>
    <row r="43" spans="1:11" s="1" customFormat="1" ht="12.75" customHeight="1">
      <c r="A43" s="1" t="s">
        <v>29</v>
      </c>
      <c r="B43" s="76"/>
      <c r="C43" s="76"/>
      <c r="D43" s="76"/>
      <c r="E43" s="72"/>
      <c r="F43" s="72">
        <v>30</v>
      </c>
      <c r="G43" s="71">
        <v>32</v>
      </c>
      <c r="H43" s="95">
        <f t="shared" si="4"/>
        <v>62</v>
      </c>
      <c r="I43" s="53"/>
      <c r="J43" s="53">
        <f t="shared" si="5"/>
        <v>62</v>
      </c>
      <c r="K43" s="5"/>
    </row>
    <row r="44" spans="1:11" s="1" customFormat="1" ht="12.75" customHeight="1">
      <c r="A44" s="1" t="s">
        <v>30</v>
      </c>
      <c r="B44" s="76"/>
      <c r="C44" s="76"/>
      <c r="D44" s="76"/>
      <c r="E44" s="72"/>
      <c r="F44" s="72">
        <v>228</v>
      </c>
      <c r="G44" s="71">
        <v>239</v>
      </c>
      <c r="H44" s="95">
        <f t="shared" si="4"/>
        <v>467</v>
      </c>
      <c r="I44" s="53"/>
      <c r="J44" s="53">
        <f t="shared" si="5"/>
        <v>467</v>
      </c>
      <c r="K44" s="5"/>
    </row>
    <row r="45" spans="1:11" s="1" customFormat="1" ht="12.75" customHeight="1">
      <c r="A45" s="1" t="s">
        <v>119</v>
      </c>
      <c r="B45" s="76"/>
      <c r="C45" s="76"/>
      <c r="D45" s="76"/>
      <c r="E45" s="72"/>
      <c r="F45" s="72">
        <v>25</v>
      </c>
      <c r="G45" s="71">
        <v>16</v>
      </c>
      <c r="H45" s="95">
        <f t="shared" si="4"/>
        <v>41</v>
      </c>
      <c r="I45" s="53"/>
      <c r="J45" s="53">
        <f t="shared" si="5"/>
        <v>41</v>
      </c>
      <c r="K45" s="5"/>
    </row>
    <row r="46" spans="1:11" s="1" customFormat="1" ht="12.75" customHeight="1">
      <c r="A46" s="1" t="s">
        <v>98</v>
      </c>
      <c r="B46" s="76"/>
      <c r="C46" s="76"/>
      <c r="D46" s="76"/>
      <c r="E46" s="72"/>
      <c r="F46" s="72">
        <v>3</v>
      </c>
      <c r="G46" s="71">
        <v>7</v>
      </c>
      <c r="H46" s="95">
        <f t="shared" si="4"/>
        <v>10</v>
      </c>
      <c r="I46" s="53"/>
      <c r="J46" s="53">
        <f>D46+H46</f>
        <v>10</v>
      </c>
      <c r="K46" s="5"/>
    </row>
    <row r="47" spans="1:11" s="1" customFormat="1" ht="12.75" customHeight="1">
      <c r="A47" s="1" t="s">
        <v>33</v>
      </c>
      <c r="B47" s="76"/>
      <c r="C47" s="76"/>
      <c r="D47" s="76"/>
      <c r="E47" s="72"/>
      <c r="F47" s="72">
        <v>3</v>
      </c>
      <c r="G47" s="72" t="s">
        <v>126</v>
      </c>
      <c r="H47" s="95">
        <f aca="true" t="shared" si="6" ref="H47:H52">SUM(F47:G47)</f>
        <v>3</v>
      </c>
      <c r="I47" s="53"/>
      <c r="J47" s="53">
        <f t="shared" si="5"/>
        <v>3</v>
      </c>
      <c r="K47" s="5"/>
    </row>
    <row r="48" spans="1:11" s="1" customFormat="1" ht="16.5" customHeight="1">
      <c r="A48" s="6" t="s">
        <v>34</v>
      </c>
      <c r="B48" s="79"/>
      <c r="C48" s="79"/>
      <c r="D48" s="85" t="s">
        <v>113</v>
      </c>
      <c r="E48" s="73"/>
      <c r="F48" s="73">
        <f>SUM(F49:F52)</f>
        <v>106</v>
      </c>
      <c r="G48" s="73">
        <f>SUM(G49:G52)</f>
        <v>45</v>
      </c>
      <c r="H48" s="69">
        <f t="shared" si="6"/>
        <v>151</v>
      </c>
      <c r="I48" s="11"/>
      <c r="J48" s="11">
        <f>SUM(D48,H48)</f>
        <v>151</v>
      </c>
      <c r="K48" s="11"/>
    </row>
    <row r="49" spans="1:10" s="1" customFormat="1" ht="11.25">
      <c r="A49" s="1" t="s">
        <v>35</v>
      </c>
      <c r="B49" s="78"/>
      <c r="C49" s="78"/>
      <c r="D49" s="78"/>
      <c r="E49" s="71"/>
      <c r="F49" s="72">
        <v>24</v>
      </c>
      <c r="G49" s="72">
        <v>11</v>
      </c>
      <c r="H49" s="95">
        <f t="shared" si="6"/>
        <v>35</v>
      </c>
      <c r="I49" s="53"/>
      <c r="J49" s="53">
        <f>D49+H49</f>
        <v>35</v>
      </c>
    </row>
    <row r="50" spans="1:11" ht="12.75">
      <c r="A50" s="1" t="s">
        <v>36</v>
      </c>
      <c r="B50" s="78"/>
      <c r="C50" s="78"/>
      <c r="D50" s="78"/>
      <c r="E50" s="71"/>
      <c r="F50" s="72">
        <v>53</v>
      </c>
      <c r="G50" s="72">
        <v>27</v>
      </c>
      <c r="H50" s="95">
        <f t="shared" si="6"/>
        <v>80</v>
      </c>
      <c r="I50" s="53"/>
      <c r="J50" s="53">
        <f>D50+H50</f>
        <v>80</v>
      </c>
      <c r="K50" s="1"/>
    </row>
    <row r="51" spans="1:11" ht="12.75">
      <c r="A51" s="1" t="s">
        <v>77</v>
      </c>
      <c r="B51" s="78"/>
      <c r="C51" s="78"/>
      <c r="D51" s="78"/>
      <c r="E51" s="71"/>
      <c r="F51" s="72">
        <v>5</v>
      </c>
      <c r="G51" s="72" t="s">
        <v>126</v>
      </c>
      <c r="H51" s="95">
        <f t="shared" si="6"/>
        <v>5</v>
      </c>
      <c r="I51" s="53"/>
      <c r="J51" s="53">
        <f>D51+H51</f>
        <v>5</v>
      </c>
      <c r="K51" s="1"/>
    </row>
    <row r="52" spans="1:11" ht="11.25" customHeight="1">
      <c r="A52" s="25" t="s">
        <v>33</v>
      </c>
      <c r="B52" s="77"/>
      <c r="C52" s="77"/>
      <c r="D52" s="77"/>
      <c r="E52" s="53"/>
      <c r="F52" s="53">
        <v>24</v>
      </c>
      <c r="G52" s="53">
        <v>7</v>
      </c>
      <c r="H52" s="5">
        <f t="shared" si="6"/>
        <v>31</v>
      </c>
      <c r="I52" s="53"/>
      <c r="J52" s="53">
        <f>D52+H52</f>
        <v>31</v>
      </c>
      <c r="K52" s="11"/>
    </row>
    <row r="53" spans="1:11" ht="12.75">
      <c r="A53" s="25"/>
      <c r="B53" s="53"/>
      <c r="C53" s="53"/>
      <c r="D53" s="53"/>
      <c r="E53" s="53"/>
      <c r="F53" s="53"/>
      <c r="G53" s="53"/>
      <c r="H53" s="53"/>
      <c r="I53" s="53"/>
      <c r="J53" s="53"/>
      <c r="K53" s="5"/>
    </row>
    <row r="54" spans="1:11" ht="12.75">
      <c r="A54" s="25"/>
      <c r="B54" s="39"/>
      <c r="C54" s="39"/>
      <c r="D54" s="39"/>
      <c r="E54" s="39"/>
      <c r="F54" s="39"/>
      <c r="G54" s="39"/>
      <c r="H54" s="39"/>
      <c r="I54" s="39"/>
      <c r="J54" s="39"/>
      <c r="K54" s="5"/>
    </row>
    <row r="55" spans="1:11" ht="12.75">
      <c r="A55" s="1"/>
      <c r="B55" s="39"/>
      <c r="C55" s="39"/>
      <c r="D55" s="39"/>
      <c r="E55" s="39"/>
      <c r="F55" s="39"/>
      <c r="G55" s="39"/>
      <c r="H55" s="39"/>
      <c r="I55" s="39"/>
      <c r="J55" s="39"/>
      <c r="K55" s="1"/>
    </row>
    <row r="56" spans="1:11" ht="12.75">
      <c r="A56" s="1"/>
      <c r="B56" s="39"/>
      <c r="C56" s="39"/>
      <c r="D56" s="39"/>
      <c r="E56" s="39"/>
      <c r="F56" s="39"/>
      <c r="G56" s="39"/>
      <c r="H56" s="39"/>
      <c r="I56" s="39"/>
      <c r="J56" s="39"/>
      <c r="K56" s="1"/>
    </row>
    <row r="57" spans="1:11" ht="12.75">
      <c r="A57" s="1"/>
      <c r="B57" s="39"/>
      <c r="C57" s="39"/>
      <c r="D57" s="39"/>
      <c r="E57" s="39"/>
      <c r="F57" s="39"/>
      <c r="G57" s="39"/>
      <c r="H57" s="39"/>
      <c r="I57" s="39"/>
      <c r="J57" s="39"/>
      <c r="K57" s="1"/>
    </row>
    <row r="58" spans="1:11" ht="12.75">
      <c r="A58" s="1"/>
      <c r="B58" s="39"/>
      <c r="C58" s="39"/>
      <c r="D58" s="39"/>
      <c r="E58" s="39"/>
      <c r="F58" s="39"/>
      <c r="G58" s="39"/>
      <c r="H58" s="39"/>
      <c r="I58" s="39"/>
      <c r="J58" s="39"/>
      <c r="K58" s="1"/>
    </row>
    <row r="59" spans="1:11" ht="12.75">
      <c r="A59" s="1"/>
      <c r="B59" s="39"/>
      <c r="C59" s="39"/>
      <c r="D59" s="39"/>
      <c r="E59" s="39"/>
      <c r="F59" s="39"/>
      <c r="G59" s="39"/>
      <c r="H59" s="39"/>
      <c r="I59" s="39"/>
      <c r="J59" s="39"/>
      <c r="K59" s="1"/>
    </row>
    <row r="60" spans="2:10" ht="16.5" customHeight="1">
      <c r="B60" s="39"/>
      <c r="C60" s="39"/>
      <c r="D60" s="39"/>
      <c r="E60" s="39"/>
      <c r="F60" s="39"/>
      <c r="G60" s="39"/>
      <c r="H60" s="39"/>
      <c r="I60" s="39"/>
      <c r="J60" s="39"/>
    </row>
    <row r="61" spans="2:10" ht="12.75">
      <c r="B61" s="39"/>
      <c r="C61" s="39"/>
      <c r="D61" s="39"/>
      <c r="E61" s="39"/>
      <c r="F61" s="39"/>
      <c r="G61" s="39"/>
      <c r="H61" s="39"/>
      <c r="I61" s="39"/>
      <c r="J61" s="39"/>
    </row>
    <row r="62" spans="2:10" ht="12.75">
      <c r="B62" s="39"/>
      <c r="C62" s="39"/>
      <c r="D62" s="39"/>
      <c r="E62" s="39"/>
      <c r="F62" s="39"/>
      <c r="G62" s="39"/>
      <c r="H62" s="39"/>
      <c r="I62" s="39"/>
      <c r="J62" s="39"/>
    </row>
    <row r="63" spans="2:10" ht="12.75">
      <c r="B63" s="39"/>
      <c r="C63" s="39"/>
      <c r="D63" s="39"/>
      <c r="E63" s="39"/>
      <c r="F63" s="39"/>
      <c r="G63" s="39"/>
      <c r="H63" s="39"/>
      <c r="I63" s="39"/>
      <c r="J63" s="39"/>
    </row>
    <row r="64" spans="2:10" ht="12.75">
      <c r="B64" s="39"/>
      <c r="C64" s="39"/>
      <c r="D64" s="39"/>
      <c r="E64" s="39"/>
      <c r="F64" s="39"/>
      <c r="G64" s="39"/>
      <c r="H64" s="39"/>
      <c r="I64" s="39"/>
      <c r="J64" s="39"/>
    </row>
  </sheetData>
  <sheetProtection/>
  <mergeCells count="5">
    <mergeCell ref="A1:I1"/>
    <mergeCell ref="B7:D7"/>
    <mergeCell ref="F7:H7"/>
    <mergeCell ref="A6:K6"/>
    <mergeCell ref="A4:K4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3.140625" style="0" customWidth="1"/>
    <col min="2" max="2" width="5.8515625" style="0" customWidth="1"/>
    <col min="3" max="3" width="5.00390625" style="0" customWidth="1"/>
    <col min="4" max="4" width="6.8515625" style="0" customWidth="1"/>
    <col min="5" max="5" width="1.421875" style="0" customWidth="1"/>
    <col min="6" max="8" width="7.7109375" style="0" customWidth="1"/>
    <col min="9" max="9" width="1.421875" style="0" customWidth="1"/>
    <col min="10" max="10" width="7.8515625" style="0" customWidth="1"/>
    <col min="11" max="11" width="5.7109375" style="0" customWidth="1"/>
  </cols>
  <sheetData>
    <row r="1" ht="12.75">
      <c r="A1" s="10" t="s">
        <v>147</v>
      </c>
    </row>
    <row r="2" spans="2:11" s="1" customFormat="1" ht="12.75" customHeight="1"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6.5" customHeight="1">
      <c r="A3" s="3" t="s">
        <v>59</v>
      </c>
      <c r="B3" s="98" t="s">
        <v>4</v>
      </c>
      <c r="C3" s="98"/>
      <c r="D3" s="98"/>
      <c r="E3" s="3"/>
      <c r="F3" s="98" t="s">
        <v>129</v>
      </c>
      <c r="G3" s="98"/>
      <c r="H3" s="98"/>
      <c r="I3" s="3"/>
      <c r="J3" s="16" t="s">
        <v>2</v>
      </c>
      <c r="K3" s="32"/>
    </row>
    <row r="4" spans="1:11" s="1" customFormat="1" ht="16.5" customHeight="1">
      <c r="A4" s="2" t="s">
        <v>3</v>
      </c>
      <c r="B4" s="4" t="s">
        <v>55</v>
      </c>
      <c r="C4" s="4" t="s">
        <v>56</v>
      </c>
      <c r="D4" s="4" t="s">
        <v>2</v>
      </c>
      <c r="E4" s="4"/>
      <c r="F4" s="4" t="s">
        <v>55</v>
      </c>
      <c r="G4" s="4" t="s">
        <v>56</v>
      </c>
      <c r="H4" s="4" t="s">
        <v>2</v>
      </c>
      <c r="I4" s="4"/>
      <c r="J4" s="4" t="s">
        <v>7</v>
      </c>
      <c r="K4" s="18"/>
    </row>
    <row r="5" spans="1:11" s="1" customFormat="1" ht="16.5" customHeight="1">
      <c r="A5" s="17" t="s">
        <v>58</v>
      </c>
      <c r="B5" s="79"/>
      <c r="C5" s="79"/>
      <c r="D5" s="73" t="s">
        <v>113</v>
      </c>
      <c r="E5" s="73"/>
      <c r="F5" s="73">
        <f>SUM(F6:F11)</f>
        <v>2587</v>
      </c>
      <c r="G5" s="73">
        <f>SUM(G6:G11)</f>
        <v>2067</v>
      </c>
      <c r="H5" s="73">
        <f>SUM(F5:G5)</f>
        <v>4654</v>
      </c>
      <c r="I5" s="73"/>
      <c r="J5" s="73">
        <f>SUM(D5,H5)</f>
        <v>4654</v>
      </c>
      <c r="K5" s="53"/>
    </row>
    <row r="6" spans="1:11" s="1" customFormat="1" ht="11.25">
      <c r="A6" s="25" t="s">
        <v>78</v>
      </c>
      <c r="B6" s="76"/>
      <c r="C6" s="76"/>
      <c r="D6" s="72"/>
      <c r="E6" s="72"/>
      <c r="F6" s="72">
        <v>6</v>
      </c>
      <c r="G6" s="72" t="s">
        <v>126</v>
      </c>
      <c r="H6" s="72">
        <f aca="true" t="shared" si="0" ref="H6:H11">SUM(F6:G6)</f>
        <v>6</v>
      </c>
      <c r="I6" s="72"/>
      <c r="J6" s="72">
        <f aca="true" t="shared" si="1" ref="J6:J42">D6+H6</f>
        <v>6</v>
      </c>
      <c r="K6" s="53"/>
    </row>
    <row r="7" spans="1:11" s="1" customFormat="1" ht="11.25">
      <c r="A7" s="1" t="s">
        <v>71</v>
      </c>
      <c r="B7" s="76"/>
      <c r="C7" s="76"/>
      <c r="D7" s="72"/>
      <c r="E7" s="72"/>
      <c r="F7" s="72">
        <v>223</v>
      </c>
      <c r="G7" s="72">
        <v>185</v>
      </c>
      <c r="H7" s="72">
        <f t="shared" si="0"/>
        <v>408</v>
      </c>
      <c r="I7" s="72"/>
      <c r="J7" s="72">
        <f>D7+H7</f>
        <v>408</v>
      </c>
      <c r="K7" s="53"/>
    </row>
    <row r="8" spans="1:11" s="1" customFormat="1" ht="11.25">
      <c r="A8" s="1" t="s">
        <v>72</v>
      </c>
      <c r="B8" s="76"/>
      <c r="C8" s="76"/>
      <c r="D8" s="72"/>
      <c r="E8" s="72"/>
      <c r="F8" s="72">
        <v>3</v>
      </c>
      <c r="G8" s="72" t="s">
        <v>126</v>
      </c>
      <c r="H8" s="72">
        <f t="shared" si="0"/>
        <v>3</v>
      </c>
      <c r="I8" s="72"/>
      <c r="J8" s="72">
        <f t="shared" si="1"/>
        <v>3</v>
      </c>
      <c r="K8" s="53"/>
    </row>
    <row r="9" spans="1:11" s="1" customFormat="1" ht="11.25">
      <c r="A9" s="1" t="s">
        <v>73</v>
      </c>
      <c r="B9" s="76"/>
      <c r="C9" s="76"/>
      <c r="D9" s="72"/>
      <c r="E9" s="72"/>
      <c r="F9" s="72">
        <v>56</v>
      </c>
      <c r="G9" s="72">
        <v>45</v>
      </c>
      <c r="H9" s="72">
        <f t="shared" si="0"/>
        <v>101</v>
      </c>
      <c r="I9" s="72"/>
      <c r="J9" s="72">
        <f t="shared" si="1"/>
        <v>101</v>
      </c>
      <c r="K9" s="53"/>
    </row>
    <row r="10" spans="1:11" s="1" customFormat="1" ht="11.25">
      <c r="A10" s="1" t="s">
        <v>37</v>
      </c>
      <c r="B10" s="76"/>
      <c r="C10" s="76"/>
      <c r="D10" s="72"/>
      <c r="E10" s="72"/>
      <c r="F10" s="72">
        <v>2288</v>
      </c>
      <c r="G10" s="72">
        <v>1832</v>
      </c>
      <c r="H10" s="72">
        <f t="shared" si="0"/>
        <v>4120</v>
      </c>
      <c r="I10" s="72"/>
      <c r="J10" s="72">
        <f t="shared" si="1"/>
        <v>4120</v>
      </c>
      <c r="K10" s="53"/>
    </row>
    <row r="11" spans="1:11" s="1" customFormat="1" ht="11.25">
      <c r="A11" s="1" t="s">
        <v>33</v>
      </c>
      <c r="B11" s="76"/>
      <c r="C11" s="76"/>
      <c r="D11" s="72"/>
      <c r="E11" s="72"/>
      <c r="F11" s="72">
        <v>11</v>
      </c>
      <c r="G11" s="72">
        <v>5</v>
      </c>
      <c r="H11" s="72">
        <f t="shared" si="0"/>
        <v>16</v>
      </c>
      <c r="I11" s="72"/>
      <c r="J11" s="72">
        <f t="shared" si="1"/>
        <v>16</v>
      </c>
      <c r="K11" s="53"/>
    </row>
    <row r="12" spans="1:11" s="6" customFormat="1" ht="16.5" customHeight="1">
      <c r="A12" s="6" t="s">
        <v>38</v>
      </c>
      <c r="B12" s="85" t="s">
        <v>126</v>
      </c>
      <c r="C12" s="85" t="s">
        <v>113</v>
      </c>
      <c r="D12" s="73" t="s">
        <v>126</v>
      </c>
      <c r="E12" s="73"/>
      <c r="F12" s="73">
        <f>SUM(F13:F21)</f>
        <v>244</v>
      </c>
      <c r="G12" s="73">
        <f>SUM(G13:G21)</f>
        <v>190</v>
      </c>
      <c r="H12" s="73">
        <f>SUM(F12:G12)</f>
        <v>434</v>
      </c>
      <c r="I12" s="73"/>
      <c r="J12" s="73">
        <f>SUM(D12,H12)</f>
        <v>434</v>
      </c>
      <c r="K12" s="53"/>
    </row>
    <row r="13" spans="1:11" s="1" customFormat="1" ht="11.25">
      <c r="A13" s="1" t="s">
        <v>39</v>
      </c>
      <c r="B13" s="76"/>
      <c r="C13" s="76"/>
      <c r="D13" s="72"/>
      <c r="E13" s="72"/>
      <c r="F13" s="72">
        <v>59</v>
      </c>
      <c r="G13" s="72">
        <v>46</v>
      </c>
      <c r="H13" s="72">
        <f aca="true" t="shared" si="2" ref="H13:H21">SUM(F13:G13)</f>
        <v>105</v>
      </c>
      <c r="I13" s="72"/>
      <c r="J13" s="72">
        <f t="shared" si="1"/>
        <v>105</v>
      </c>
      <c r="K13" s="53"/>
    </row>
    <row r="14" spans="1:11" s="1" customFormat="1" ht="11.25">
      <c r="A14" s="1" t="s">
        <v>40</v>
      </c>
      <c r="B14" s="76"/>
      <c r="C14" s="76"/>
      <c r="D14" s="72"/>
      <c r="E14" s="72"/>
      <c r="F14" s="72">
        <v>10</v>
      </c>
      <c r="G14" s="72">
        <v>9</v>
      </c>
      <c r="H14" s="72">
        <f t="shared" si="2"/>
        <v>19</v>
      </c>
      <c r="I14" s="72"/>
      <c r="J14" s="72">
        <f t="shared" si="1"/>
        <v>19</v>
      </c>
      <c r="K14" s="53"/>
    </row>
    <row r="15" spans="1:11" s="1" customFormat="1" ht="11.25">
      <c r="A15" s="1" t="s">
        <v>41</v>
      </c>
      <c r="B15" s="72" t="s">
        <v>126</v>
      </c>
      <c r="C15" s="72" t="s">
        <v>113</v>
      </c>
      <c r="D15" s="72" t="s">
        <v>126</v>
      </c>
      <c r="E15" s="72"/>
      <c r="F15" s="72">
        <v>13</v>
      </c>
      <c r="G15" s="72">
        <v>22</v>
      </c>
      <c r="H15" s="72">
        <f t="shared" si="2"/>
        <v>35</v>
      </c>
      <c r="I15" s="72"/>
      <c r="J15" s="72">
        <f>SUM(D15,H15)</f>
        <v>35</v>
      </c>
      <c r="K15" s="53"/>
    </row>
    <row r="16" spans="1:11" s="1" customFormat="1" ht="11.25">
      <c r="A16" s="1" t="s">
        <v>42</v>
      </c>
      <c r="B16" s="76"/>
      <c r="C16" s="76"/>
      <c r="D16" s="72"/>
      <c r="E16" s="72"/>
      <c r="F16" s="72">
        <v>111</v>
      </c>
      <c r="G16" s="72">
        <v>77</v>
      </c>
      <c r="H16" s="72">
        <f t="shared" si="2"/>
        <v>188</v>
      </c>
      <c r="I16" s="72"/>
      <c r="J16" s="72">
        <f t="shared" si="1"/>
        <v>188</v>
      </c>
      <c r="K16" s="53"/>
    </row>
    <row r="17" spans="1:11" s="1" customFormat="1" ht="11.25">
      <c r="A17" s="1" t="s">
        <v>123</v>
      </c>
      <c r="B17" s="76"/>
      <c r="C17" s="76"/>
      <c r="D17" s="72"/>
      <c r="E17" s="72"/>
      <c r="F17" s="72">
        <v>9</v>
      </c>
      <c r="G17" s="72">
        <v>14</v>
      </c>
      <c r="H17" s="72">
        <f t="shared" si="2"/>
        <v>23</v>
      </c>
      <c r="I17" s="72"/>
      <c r="J17" s="72">
        <f t="shared" si="1"/>
        <v>23</v>
      </c>
      <c r="K17" s="53"/>
    </row>
    <row r="18" spans="1:11" s="1" customFormat="1" ht="11.25">
      <c r="A18" s="1" t="s">
        <v>79</v>
      </c>
      <c r="B18" s="76"/>
      <c r="C18" s="76"/>
      <c r="D18" s="72"/>
      <c r="E18" s="72"/>
      <c r="F18" s="72">
        <v>10</v>
      </c>
      <c r="G18" s="72">
        <v>3</v>
      </c>
      <c r="H18" s="72">
        <f t="shared" si="2"/>
        <v>13</v>
      </c>
      <c r="I18" s="72"/>
      <c r="J18" s="72">
        <f t="shared" si="1"/>
        <v>13</v>
      </c>
      <c r="K18" s="53"/>
    </row>
    <row r="19" spans="1:11" s="1" customFormat="1" ht="11.25">
      <c r="A19" s="1" t="s">
        <v>43</v>
      </c>
      <c r="B19" s="76"/>
      <c r="C19" s="76"/>
      <c r="D19" s="72"/>
      <c r="E19" s="72"/>
      <c r="F19" s="72">
        <v>25</v>
      </c>
      <c r="G19" s="72">
        <v>16</v>
      </c>
      <c r="H19" s="72">
        <f t="shared" si="2"/>
        <v>41</v>
      </c>
      <c r="I19" s="72"/>
      <c r="J19" s="72">
        <f t="shared" si="1"/>
        <v>41</v>
      </c>
      <c r="K19" s="53"/>
    </row>
    <row r="20" spans="1:11" s="1" customFormat="1" ht="11.25">
      <c r="A20" s="1" t="s">
        <v>80</v>
      </c>
      <c r="B20" s="76"/>
      <c r="C20" s="76"/>
      <c r="D20" s="72"/>
      <c r="E20" s="72"/>
      <c r="F20" s="72">
        <v>4</v>
      </c>
      <c r="G20" s="72" t="s">
        <v>126</v>
      </c>
      <c r="H20" s="72">
        <f t="shared" si="2"/>
        <v>4</v>
      </c>
      <c r="I20" s="72"/>
      <c r="J20" s="72">
        <f t="shared" si="1"/>
        <v>4</v>
      </c>
      <c r="K20" s="53"/>
    </row>
    <row r="21" spans="1:11" s="1" customFormat="1" ht="11.25">
      <c r="A21" s="1" t="s">
        <v>33</v>
      </c>
      <c r="B21" s="80"/>
      <c r="C21" s="80"/>
      <c r="D21" s="75"/>
      <c r="E21" s="75"/>
      <c r="F21" s="88">
        <v>3</v>
      </c>
      <c r="G21" s="88">
        <v>3</v>
      </c>
      <c r="H21" s="72">
        <f t="shared" si="2"/>
        <v>6</v>
      </c>
      <c r="I21" s="75"/>
      <c r="J21" s="72">
        <f t="shared" si="1"/>
        <v>6</v>
      </c>
      <c r="K21" s="53"/>
    </row>
    <row r="22" spans="1:11" s="1" customFormat="1" ht="16.5" customHeight="1">
      <c r="A22" s="6" t="s">
        <v>44</v>
      </c>
      <c r="B22" s="85" t="s">
        <v>126</v>
      </c>
      <c r="C22" s="85" t="s">
        <v>113</v>
      </c>
      <c r="D22" s="85" t="s">
        <v>126</v>
      </c>
      <c r="E22" s="73"/>
      <c r="F22" s="73">
        <f>SUM(F23:F42)</f>
        <v>816</v>
      </c>
      <c r="G22" s="73">
        <f>SUM(G23:G42)</f>
        <v>1257</v>
      </c>
      <c r="H22" s="73">
        <f>SUM(F22:G22)</f>
        <v>2073</v>
      </c>
      <c r="I22" s="73"/>
      <c r="J22" s="73">
        <f>SUM(D22,H22)</f>
        <v>2073</v>
      </c>
      <c r="K22" s="53"/>
    </row>
    <row r="23" spans="1:11" s="1" customFormat="1" ht="11.25">
      <c r="A23" s="1" t="s">
        <v>111</v>
      </c>
      <c r="B23" s="72"/>
      <c r="C23" s="72"/>
      <c r="D23" s="72"/>
      <c r="E23" s="72"/>
      <c r="F23" s="72">
        <v>5</v>
      </c>
      <c r="G23" s="72">
        <v>6</v>
      </c>
      <c r="H23" s="72">
        <f aca="true" t="shared" si="3" ref="H23:H41">SUM(F23:G23)</f>
        <v>11</v>
      </c>
      <c r="I23" s="72"/>
      <c r="J23" s="72">
        <f t="shared" si="1"/>
        <v>11</v>
      </c>
      <c r="K23" s="53"/>
    </row>
    <row r="24" spans="1:11" s="1" customFormat="1" ht="11.25">
      <c r="A24" s="1" t="s">
        <v>121</v>
      </c>
      <c r="B24" s="72"/>
      <c r="C24" s="72"/>
      <c r="D24" s="72"/>
      <c r="E24" s="72"/>
      <c r="F24" s="72">
        <v>31</v>
      </c>
      <c r="G24" s="72">
        <v>14</v>
      </c>
      <c r="H24" s="72">
        <f>SUM(F24:G24)</f>
        <v>45</v>
      </c>
      <c r="I24" s="72"/>
      <c r="J24" s="72">
        <f t="shared" si="1"/>
        <v>45</v>
      </c>
      <c r="K24" s="53"/>
    </row>
    <row r="25" spans="1:11" s="1" customFormat="1" ht="11.25">
      <c r="A25" s="1" t="s">
        <v>45</v>
      </c>
      <c r="B25" s="72"/>
      <c r="C25" s="72"/>
      <c r="D25" s="72"/>
      <c r="E25" s="72"/>
      <c r="F25" s="72">
        <v>61</v>
      </c>
      <c r="G25" s="72">
        <v>73</v>
      </c>
      <c r="H25" s="72">
        <f t="shared" si="3"/>
        <v>134</v>
      </c>
      <c r="I25" s="72"/>
      <c r="J25" s="72">
        <f t="shared" si="1"/>
        <v>134</v>
      </c>
      <c r="K25" s="53"/>
    </row>
    <row r="26" spans="1:11" s="1" customFormat="1" ht="11.25">
      <c r="A26" s="1" t="s">
        <v>91</v>
      </c>
      <c r="B26" s="72"/>
      <c r="C26" s="72"/>
      <c r="D26" s="72"/>
      <c r="E26" s="72"/>
      <c r="F26" s="72">
        <v>11</v>
      </c>
      <c r="G26" s="72">
        <v>12</v>
      </c>
      <c r="H26" s="72">
        <f t="shared" si="3"/>
        <v>23</v>
      </c>
      <c r="I26" s="72"/>
      <c r="J26" s="72">
        <f t="shared" si="1"/>
        <v>23</v>
      </c>
      <c r="K26" s="53"/>
    </row>
    <row r="27" spans="1:11" s="1" customFormat="1" ht="11.25">
      <c r="A27" s="1" t="s">
        <v>46</v>
      </c>
      <c r="B27" s="72" t="s">
        <v>126</v>
      </c>
      <c r="C27" s="72" t="s">
        <v>113</v>
      </c>
      <c r="D27" s="72" t="s">
        <v>126</v>
      </c>
      <c r="E27" s="72"/>
      <c r="F27" s="72">
        <v>29</v>
      </c>
      <c r="G27" s="72">
        <v>17</v>
      </c>
      <c r="H27" s="72">
        <f t="shared" si="3"/>
        <v>46</v>
      </c>
      <c r="I27" s="72"/>
      <c r="J27" s="72">
        <f>SUM(D27,H27)</f>
        <v>46</v>
      </c>
      <c r="K27" s="53"/>
    </row>
    <row r="28" spans="1:11" s="1" customFormat="1" ht="11.25">
      <c r="A28" s="1" t="s">
        <v>47</v>
      </c>
      <c r="B28" s="76"/>
      <c r="C28" s="76"/>
      <c r="D28" s="72"/>
      <c r="E28" s="72"/>
      <c r="F28" s="72">
        <v>196</v>
      </c>
      <c r="G28" s="72">
        <v>490</v>
      </c>
      <c r="H28" s="72">
        <f t="shared" si="3"/>
        <v>686</v>
      </c>
      <c r="I28" s="72"/>
      <c r="J28" s="72">
        <f t="shared" si="1"/>
        <v>686</v>
      </c>
      <c r="K28" s="53"/>
    </row>
    <row r="29" spans="1:11" s="1" customFormat="1" ht="11.25">
      <c r="A29" s="1" t="s">
        <v>93</v>
      </c>
      <c r="B29" s="76"/>
      <c r="C29" s="76"/>
      <c r="D29" s="72"/>
      <c r="E29" s="72"/>
      <c r="F29" s="72">
        <v>17</v>
      </c>
      <c r="G29" s="72">
        <v>6</v>
      </c>
      <c r="H29" s="72">
        <f t="shared" si="3"/>
        <v>23</v>
      </c>
      <c r="I29" s="72"/>
      <c r="J29" s="72">
        <f t="shared" si="1"/>
        <v>23</v>
      </c>
      <c r="K29" s="53"/>
    </row>
    <row r="30" spans="1:11" s="1" customFormat="1" ht="11.25">
      <c r="A30" s="1" t="s">
        <v>49</v>
      </c>
      <c r="B30" s="76"/>
      <c r="C30" s="76"/>
      <c r="D30" s="72"/>
      <c r="E30" s="72"/>
      <c r="F30" s="72">
        <v>192</v>
      </c>
      <c r="G30" s="72">
        <v>282</v>
      </c>
      <c r="H30" s="72">
        <f t="shared" si="3"/>
        <v>474</v>
      </c>
      <c r="I30" s="72"/>
      <c r="J30" s="72">
        <f t="shared" si="1"/>
        <v>474</v>
      </c>
      <c r="K30" s="53"/>
    </row>
    <row r="31" spans="1:11" s="1" customFormat="1" ht="11.25">
      <c r="A31" s="1" t="s">
        <v>48</v>
      </c>
      <c r="B31" s="76"/>
      <c r="C31" s="76"/>
      <c r="D31" s="72"/>
      <c r="E31" s="72"/>
      <c r="F31" s="72">
        <v>14</v>
      </c>
      <c r="G31" s="72">
        <v>8</v>
      </c>
      <c r="H31" s="72">
        <f t="shared" si="3"/>
        <v>22</v>
      </c>
      <c r="I31" s="72"/>
      <c r="J31" s="72">
        <f t="shared" si="1"/>
        <v>22</v>
      </c>
      <c r="K31" s="53"/>
    </row>
    <row r="32" spans="1:11" s="1" customFormat="1" ht="11.25">
      <c r="A32" s="1" t="s">
        <v>81</v>
      </c>
      <c r="B32" s="76"/>
      <c r="C32" s="76"/>
      <c r="D32" s="72"/>
      <c r="E32" s="72"/>
      <c r="F32" s="72">
        <v>5</v>
      </c>
      <c r="G32" s="72">
        <v>7</v>
      </c>
      <c r="H32" s="72">
        <f t="shared" si="3"/>
        <v>12</v>
      </c>
      <c r="I32" s="72"/>
      <c r="J32" s="72">
        <f t="shared" si="1"/>
        <v>12</v>
      </c>
      <c r="K32" s="53"/>
    </row>
    <row r="33" spans="1:11" s="1" customFormat="1" ht="11.25">
      <c r="A33" s="1" t="s">
        <v>94</v>
      </c>
      <c r="B33" s="76"/>
      <c r="C33" s="76"/>
      <c r="D33" s="72"/>
      <c r="E33" s="72"/>
      <c r="F33" s="72" t="s">
        <v>126</v>
      </c>
      <c r="G33" s="72">
        <v>9</v>
      </c>
      <c r="H33" s="72">
        <f t="shared" si="3"/>
        <v>9</v>
      </c>
      <c r="I33" s="72"/>
      <c r="J33" s="72">
        <f t="shared" si="1"/>
        <v>9</v>
      </c>
      <c r="K33" s="53"/>
    </row>
    <row r="34" spans="1:11" s="1" customFormat="1" ht="11.25">
      <c r="A34" s="1" t="s">
        <v>140</v>
      </c>
      <c r="B34" s="76"/>
      <c r="C34" s="76"/>
      <c r="D34" s="72"/>
      <c r="E34" s="72"/>
      <c r="F34" s="72" t="s">
        <v>113</v>
      </c>
      <c r="G34" s="72">
        <v>18</v>
      </c>
      <c r="H34" s="72">
        <f>SUM(F34:G34)</f>
        <v>18</v>
      </c>
      <c r="I34" s="72"/>
      <c r="J34" s="72">
        <f>D34+H34</f>
        <v>18</v>
      </c>
      <c r="K34" s="53"/>
    </row>
    <row r="35" spans="1:11" s="1" customFormat="1" ht="11.25">
      <c r="A35" s="1" t="s">
        <v>50</v>
      </c>
      <c r="B35" s="76"/>
      <c r="C35" s="76"/>
      <c r="D35" s="72"/>
      <c r="E35" s="72"/>
      <c r="F35" s="72">
        <v>81</v>
      </c>
      <c r="G35" s="72">
        <v>111</v>
      </c>
      <c r="H35" s="72">
        <f t="shared" si="3"/>
        <v>192</v>
      </c>
      <c r="I35" s="72"/>
      <c r="J35" s="72">
        <f t="shared" si="1"/>
        <v>192</v>
      </c>
      <c r="K35" s="53"/>
    </row>
    <row r="36" spans="1:11" s="1" customFormat="1" ht="11.25">
      <c r="A36" s="1" t="s">
        <v>92</v>
      </c>
      <c r="B36" s="76"/>
      <c r="C36" s="76"/>
      <c r="D36" s="72"/>
      <c r="E36" s="72"/>
      <c r="F36" s="72">
        <v>31</v>
      </c>
      <c r="G36" s="72">
        <v>55</v>
      </c>
      <c r="H36" s="72">
        <f t="shared" si="3"/>
        <v>86</v>
      </c>
      <c r="I36" s="72"/>
      <c r="J36" s="72">
        <f t="shared" si="1"/>
        <v>86</v>
      </c>
      <c r="K36" s="53"/>
    </row>
    <row r="37" spans="1:11" s="1" customFormat="1" ht="11.25">
      <c r="A37" s="1" t="s">
        <v>82</v>
      </c>
      <c r="B37" s="76"/>
      <c r="C37" s="76"/>
      <c r="D37" s="72"/>
      <c r="E37" s="72"/>
      <c r="F37" s="72">
        <v>3</v>
      </c>
      <c r="G37" s="72">
        <v>6</v>
      </c>
      <c r="H37" s="72">
        <f t="shared" si="3"/>
        <v>9</v>
      </c>
      <c r="I37" s="72"/>
      <c r="J37" s="72">
        <f t="shared" si="1"/>
        <v>9</v>
      </c>
      <c r="K37" s="53"/>
    </row>
    <row r="38" spans="1:11" s="1" customFormat="1" ht="11.25">
      <c r="A38" s="1" t="s">
        <v>83</v>
      </c>
      <c r="B38" s="76"/>
      <c r="C38" s="76"/>
      <c r="D38" s="72"/>
      <c r="E38" s="72"/>
      <c r="F38" s="72">
        <v>38</v>
      </c>
      <c r="G38" s="72">
        <v>36</v>
      </c>
      <c r="H38" s="72">
        <f t="shared" si="3"/>
        <v>74</v>
      </c>
      <c r="I38" s="72"/>
      <c r="J38" s="72">
        <f t="shared" si="1"/>
        <v>74</v>
      </c>
      <c r="K38" s="53"/>
    </row>
    <row r="39" spans="1:11" s="1" customFormat="1" ht="11.25">
      <c r="A39" s="1" t="s">
        <v>51</v>
      </c>
      <c r="B39" s="76"/>
      <c r="C39" s="76"/>
      <c r="D39" s="72"/>
      <c r="E39" s="72"/>
      <c r="F39" s="72">
        <v>43</v>
      </c>
      <c r="G39" s="72">
        <v>77</v>
      </c>
      <c r="H39" s="72">
        <f t="shared" si="3"/>
        <v>120</v>
      </c>
      <c r="I39" s="72"/>
      <c r="J39" s="72">
        <f t="shared" si="1"/>
        <v>120</v>
      </c>
      <c r="K39" s="53"/>
    </row>
    <row r="40" spans="1:11" s="1" customFormat="1" ht="11.25">
      <c r="A40" s="1" t="s">
        <v>95</v>
      </c>
      <c r="B40" s="76"/>
      <c r="C40" s="76"/>
      <c r="D40" s="72"/>
      <c r="E40" s="72"/>
      <c r="F40" s="72">
        <v>44</v>
      </c>
      <c r="G40" s="72">
        <v>15</v>
      </c>
      <c r="H40" s="72">
        <f t="shared" si="3"/>
        <v>59</v>
      </c>
      <c r="I40" s="72"/>
      <c r="J40" s="72">
        <f t="shared" si="1"/>
        <v>59</v>
      </c>
      <c r="K40" s="53"/>
    </row>
    <row r="41" spans="1:11" s="1" customFormat="1" ht="11.25">
      <c r="A41" s="1" t="s">
        <v>112</v>
      </c>
      <c r="B41" s="76"/>
      <c r="C41" s="76"/>
      <c r="D41" s="72"/>
      <c r="E41" s="72"/>
      <c r="F41" s="72" t="s">
        <v>126</v>
      </c>
      <c r="G41" s="72">
        <v>5</v>
      </c>
      <c r="H41" s="72">
        <f t="shared" si="3"/>
        <v>5</v>
      </c>
      <c r="I41" s="72"/>
      <c r="J41" s="72">
        <f t="shared" si="1"/>
        <v>5</v>
      </c>
      <c r="K41" s="53"/>
    </row>
    <row r="42" spans="1:11" s="1" customFormat="1" ht="11.25">
      <c r="A42" s="1" t="s">
        <v>33</v>
      </c>
      <c r="B42" s="76"/>
      <c r="C42" s="76"/>
      <c r="D42" s="72"/>
      <c r="E42" s="72"/>
      <c r="F42" s="72">
        <v>15</v>
      </c>
      <c r="G42" s="72">
        <v>10</v>
      </c>
      <c r="H42" s="72">
        <f>SUM(F42:G42)</f>
        <v>25</v>
      </c>
      <c r="I42" s="72"/>
      <c r="J42" s="72">
        <f t="shared" si="1"/>
        <v>25</v>
      </c>
      <c r="K42" s="53"/>
    </row>
    <row r="43" spans="1:11" s="1" customFormat="1" ht="16.5" customHeight="1">
      <c r="A43" s="6" t="s">
        <v>52</v>
      </c>
      <c r="B43" s="73">
        <f>SUM(B44:B46)</f>
        <v>16</v>
      </c>
      <c r="C43" s="73">
        <f>SUM(C44:C46)</f>
        <v>5</v>
      </c>
      <c r="D43" s="73">
        <f>SUM(B43:C43)</f>
        <v>21</v>
      </c>
      <c r="E43" s="73"/>
      <c r="F43" s="73">
        <f>SUM(F44:F46)</f>
        <v>1169</v>
      </c>
      <c r="G43" s="73">
        <f>SUM(G44:G46)</f>
        <v>707</v>
      </c>
      <c r="H43" s="73">
        <f>SUM(F43:G43)</f>
        <v>1876</v>
      </c>
      <c r="I43" s="73"/>
      <c r="J43" s="73">
        <f>D43+H43</f>
        <v>1897</v>
      </c>
      <c r="K43" s="53"/>
    </row>
    <row r="44" spans="1:11" s="1" customFormat="1" ht="11.25">
      <c r="A44" s="1" t="s">
        <v>53</v>
      </c>
      <c r="B44" s="72">
        <v>16</v>
      </c>
      <c r="C44" s="72">
        <v>5</v>
      </c>
      <c r="D44" s="72">
        <v>21</v>
      </c>
      <c r="E44" s="76"/>
      <c r="F44" s="72">
        <v>1091</v>
      </c>
      <c r="G44" s="72">
        <v>660</v>
      </c>
      <c r="H44" s="72">
        <f>SUM(F44:G44)</f>
        <v>1751</v>
      </c>
      <c r="I44" s="72"/>
      <c r="J44" s="72">
        <f>D44+H44</f>
        <v>1772</v>
      </c>
      <c r="K44" s="53"/>
    </row>
    <row r="45" spans="1:11" s="1" customFormat="1" ht="11.25">
      <c r="A45" s="1" t="s">
        <v>54</v>
      </c>
      <c r="B45" s="76"/>
      <c r="C45" s="76"/>
      <c r="D45" s="72"/>
      <c r="E45" s="76"/>
      <c r="F45" s="72">
        <v>78</v>
      </c>
      <c r="G45" s="72">
        <v>47</v>
      </c>
      <c r="H45" s="72">
        <f>SUM(F45:G45)</f>
        <v>125</v>
      </c>
      <c r="I45" s="72"/>
      <c r="J45" s="72">
        <f>D45+H45</f>
        <v>125</v>
      </c>
      <c r="K45" s="53"/>
    </row>
    <row r="46" spans="1:11" s="1" customFormat="1" ht="11.25">
      <c r="A46" s="1" t="s">
        <v>33</v>
      </c>
      <c r="B46" s="76"/>
      <c r="C46" s="76"/>
      <c r="D46" s="72"/>
      <c r="E46" s="76"/>
      <c r="F46" s="76"/>
      <c r="G46" s="76"/>
      <c r="H46" s="76"/>
      <c r="I46" s="72"/>
      <c r="J46" s="72"/>
      <c r="K46" s="53"/>
    </row>
    <row r="47" spans="1:11" s="1" customFormat="1" ht="16.5" customHeight="1">
      <c r="A47" s="13" t="s">
        <v>159</v>
      </c>
      <c r="B47" s="14">
        <f>SUM('4.1 (2)'!B12,B22,B43,'4.1 (1)'!B9,'4.1 (1)'!B14)</f>
        <v>177</v>
      </c>
      <c r="C47" s="14">
        <f>C43+'4.1 (1)'!C9+'4.1 (1)'!C14+'4.1 (1)'!C39+'4.1 (1)'!C48</f>
        <v>168</v>
      </c>
      <c r="D47" s="14">
        <f>SUM(B47:C47)</f>
        <v>345</v>
      </c>
      <c r="E47" s="14"/>
      <c r="F47" s="14">
        <f>F43+F22+F12+F5+'4.1 (1)'!F9+'4.1 (1)'!F14+'4.1 (1)'!F39+'4.1 (1)'!F48</f>
        <v>15217</v>
      </c>
      <c r="G47" s="14">
        <f>G43+G22+G12+G5+'4.1 (1)'!G9+'4.1 (1)'!G14+'4.1 (1)'!G39+'4.1 (1)'!G48</f>
        <v>9975</v>
      </c>
      <c r="H47" s="14">
        <f>H43+H22+H12+H5+'4.1 (1)'!H9+'4.1 (1)'!H14+'4.1 (1)'!H39+'4.1 (1)'!H48</f>
        <v>25192</v>
      </c>
      <c r="I47" s="14"/>
      <c r="J47" s="14">
        <f>D47+H47</f>
        <v>25537</v>
      </c>
      <c r="K47" s="33"/>
    </row>
    <row r="48" spans="1:11" s="1" customFormat="1" ht="24" customHeight="1">
      <c r="A48" s="36"/>
      <c r="B48" s="33"/>
      <c r="C48" s="33"/>
      <c r="D48" s="33"/>
      <c r="E48" s="35"/>
      <c r="F48" s="33"/>
      <c r="G48" s="33"/>
      <c r="H48" s="33"/>
      <c r="I48" s="35"/>
      <c r="J48" s="33"/>
      <c r="K48" s="33"/>
    </row>
    <row r="49" spans="1:11" s="1" customFormat="1" ht="39.75" customHeight="1">
      <c r="A49" s="105" t="s">
        <v>160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</row>
    <row r="50" spans="1:11" s="1" customFormat="1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="1" customFormat="1" ht="11.25"/>
  </sheetData>
  <sheetProtection/>
  <mergeCells count="3">
    <mergeCell ref="B3:D3"/>
    <mergeCell ref="F3:H3"/>
    <mergeCell ref="A49:K49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1.421875" style="0" customWidth="1"/>
    <col min="2" max="8" width="6.7109375" style="0" customWidth="1"/>
    <col min="9" max="9" width="7.57421875" style="0" customWidth="1"/>
    <col min="10" max="10" width="6.00390625" style="0" customWidth="1"/>
  </cols>
  <sheetData>
    <row r="1" spans="1:10" ht="27" customHeight="1">
      <c r="A1" s="103" t="s">
        <v>146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27" customHeight="1">
      <c r="A3" s="99" t="s">
        <v>137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s="7" customFormat="1" ht="18.75" customHeight="1">
      <c r="A4" s="26" t="s">
        <v>130</v>
      </c>
      <c r="B4" s="61" t="s">
        <v>85</v>
      </c>
      <c r="C4" s="106">
        <v>39813</v>
      </c>
      <c r="D4" s="107"/>
      <c r="E4" s="16"/>
      <c r="F4" s="16"/>
      <c r="G4" s="16"/>
      <c r="H4" s="16"/>
      <c r="I4" s="27" t="s">
        <v>2</v>
      </c>
      <c r="J4" s="27" t="s">
        <v>1</v>
      </c>
    </row>
    <row r="5" spans="1:10" s="7" customFormat="1" ht="15" customHeight="1">
      <c r="A5" s="28" t="s">
        <v>76</v>
      </c>
      <c r="B5" s="29" t="s">
        <v>150</v>
      </c>
      <c r="C5" s="30" t="s">
        <v>151</v>
      </c>
      <c r="D5" s="30" t="s">
        <v>152</v>
      </c>
      <c r="E5" s="30" t="s">
        <v>153</v>
      </c>
      <c r="F5" s="30" t="s">
        <v>154</v>
      </c>
      <c r="G5" s="30" t="s">
        <v>155</v>
      </c>
      <c r="H5" s="30" t="s">
        <v>156</v>
      </c>
      <c r="I5" s="4"/>
      <c r="J5" s="4"/>
    </row>
    <row r="6" spans="1:11" s="9" customFormat="1" ht="18.75" customHeight="1">
      <c r="A6" s="6" t="s">
        <v>4</v>
      </c>
      <c r="B6" s="73" t="s">
        <v>126</v>
      </c>
      <c r="C6" s="69">
        <f aca="true" t="shared" si="0" ref="C6:H6">SUM(C7:C8)</f>
        <v>235</v>
      </c>
      <c r="D6" s="69">
        <f t="shared" si="0"/>
        <v>64</v>
      </c>
      <c r="E6" s="69">
        <f t="shared" si="0"/>
        <v>24</v>
      </c>
      <c r="F6" s="69">
        <f t="shared" si="0"/>
        <v>10</v>
      </c>
      <c r="G6" s="69">
        <f t="shared" si="0"/>
        <v>11</v>
      </c>
      <c r="H6" s="69">
        <f t="shared" si="0"/>
        <v>3</v>
      </c>
      <c r="I6" s="11">
        <f>SUM(I7:I8)</f>
        <v>347</v>
      </c>
      <c r="J6" s="55">
        <f>I6/I$6*100</f>
        <v>100</v>
      </c>
      <c r="K6" s="53"/>
    </row>
    <row r="7" spans="1:11" s="9" customFormat="1" ht="12.75">
      <c r="A7" s="12" t="s">
        <v>55</v>
      </c>
      <c r="B7" s="72" t="s">
        <v>126</v>
      </c>
      <c r="C7" s="71">
        <v>141</v>
      </c>
      <c r="D7" s="71">
        <v>25</v>
      </c>
      <c r="E7" s="71">
        <v>6</v>
      </c>
      <c r="F7" s="72" t="s">
        <v>126</v>
      </c>
      <c r="G7" s="72">
        <v>6</v>
      </c>
      <c r="H7" s="72" t="s">
        <v>126</v>
      </c>
      <c r="I7" s="53">
        <f>SUM(B7:H7)</f>
        <v>178</v>
      </c>
      <c r="J7" s="54">
        <f>I7/$I$6*100</f>
        <v>51.29682997118156</v>
      </c>
      <c r="K7" s="53"/>
    </row>
    <row r="8" spans="1:11" s="9" customFormat="1" ht="12.75">
      <c r="A8" s="12" t="s">
        <v>56</v>
      </c>
      <c r="B8" s="72" t="s">
        <v>126</v>
      </c>
      <c r="C8" s="71">
        <v>94</v>
      </c>
      <c r="D8" s="71">
        <v>39</v>
      </c>
      <c r="E8" s="71">
        <v>18</v>
      </c>
      <c r="F8" s="72">
        <v>10</v>
      </c>
      <c r="G8" s="72">
        <v>5</v>
      </c>
      <c r="H8" s="72">
        <v>3</v>
      </c>
      <c r="I8" s="53">
        <f>SUM(B8:H8)</f>
        <v>169</v>
      </c>
      <c r="J8" s="54">
        <f>I8/$I$6*100</f>
        <v>48.70317002881844</v>
      </c>
      <c r="K8" s="53"/>
    </row>
    <row r="9" spans="1:11" s="9" customFormat="1" ht="12.75">
      <c r="A9" s="1"/>
      <c r="B9" s="71"/>
      <c r="C9" s="71"/>
      <c r="D9" s="71"/>
      <c r="E9" s="71"/>
      <c r="F9" s="71"/>
      <c r="G9" s="71"/>
      <c r="H9" s="71"/>
      <c r="I9" s="53"/>
      <c r="J9" s="54"/>
      <c r="K9" s="53"/>
    </row>
    <row r="10" spans="1:11" s="9" customFormat="1" ht="12.75" customHeight="1">
      <c r="A10" s="6" t="s">
        <v>5</v>
      </c>
      <c r="B10" s="69">
        <f>SUM(B11:B12)</f>
        <v>1953</v>
      </c>
      <c r="C10" s="69">
        <f aca="true" t="shared" si="1" ref="C10:H10">SUM(C11:C12)</f>
        <v>15346</v>
      </c>
      <c r="D10" s="69">
        <f t="shared" si="1"/>
        <v>5882</v>
      </c>
      <c r="E10" s="69">
        <f t="shared" si="1"/>
        <v>927</v>
      </c>
      <c r="F10" s="69">
        <f t="shared" si="1"/>
        <v>310</v>
      </c>
      <c r="G10" s="69">
        <f t="shared" si="1"/>
        <v>180</v>
      </c>
      <c r="H10" s="69">
        <f t="shared" si="1"/>
        <v>106</v>
      </c>
      <c r="I10" s="11">
        <f>SUM(B10:H10)</f>
        <v>24704</v>
      </c>
      <c r="J10" s="55">
        <f>I10/I$10*100</f>
        <v>100</v>
      </c>
      <c r="K10" s="53"/>
    </row>
    <row r="11" spans="1:11" s="9" customFormat="1" ht="12.75">
      <c r="A11" s="12" t="s">
        <v>55</v>
      </c>
      <c r="B11" s="72">
        <v>1324</v>
      </c>
      <c r="C11" s="71">
        <v>9312</v>
      </c>
      <c r="D11" s="71">
        <v>3509</v>
      </c>
      <c r="E11" s="71">
        <v>501</v>
      </c>
      <c r="F11" s="71">
        <v>156</v>
      </c>
      <c r="G11" s="71">
        <v>93</v>
      </c>
      <c r="H11" s="71">
        <v>49</v>
      </c>
      <c r="I11" s="53">
        <f>SUM(B11:H11)</f>
        <v>14944</v>
      </c>
      <c r="J11" s="60">
        <f>I11/I$10*100</f>
        <v>60.49222797927462</v>
      </c>
      <c r="K11" s="53"/>
    </row>
    <row r="12" spans="1:11" s="9" customFormat="1" ht="12.75">
      <c r="A12" s="12" t="s">
        <v>56</v>
      </c>
      <c r="B12" s="72">
        <v>629</v>
      </c>
      <c r="C12" s="71">
        <v>6034</v>
      </c>
      <c r="D12" s="71">
        <v>2373</v>
      </c>
      <c r="E12" s="71">
        <v>426</v>
      </c>
      <c r="F12" s="71">
        <v>154</v>
      </c>
      <c r="G12" s="71">
        <v>87</v>
      </c>
      <c r="H12" s="71">
        <v>57</v>
      </c>
      <c r="I12" s="53">
        <f>SUM(B12:H12)</f>
        <v>9760</v>
      </c>
      <c r="J12" s="60">
        <f>I12/I$10*100</f>
        <v>39.50777202072539</v>
      </c>
      <c r="K12" s="53"/>
    </row>
    <row r="13" spans="1:11" s="9" customFormat="1" ht="12.75">
      <c r="A13" s="1"/>
      <c r="B13" s="71"/>
      <c r="C13" s="71"/>
      <c r="D13" s="71"/>
      <c r="E13" s="71"/>
      <c r="F13" s="71"/>
      <c r="G13" s="71"/>
      <c r="H13" s="71"/>
      <c r="I13" s="53"/>
      <c r="J13" s="54"/>
      <c r="K13" s="53"/>
    </row>
    <row r="14" spans="1:11" s="9" customFormat="1" ht="12.75" customHeight="1">
      <c r="A14" s="6" t="s">
        <v>6</v>
      </c>
      <c r="B14" s="73" t="s">
        <v>113</v>
      </c>
      <c r="C14" s="69">
        <f aca="true" t="shared" si="2" ref="C14:H14">SUM(C15:C16)</f>
        <v>15</v>
      </c>
      <c r="D14" s="69">
        <f t="shared" si="2"/>
        <v>36</v>
      </c>
      <c r="E14" s="69">
        <f t="shared" si="2"/>
        <v>14</v>
      </c>
      <c r="F14" s="69">
        <f t="shared" si="2"/>
        <v>12</v>
      </c>
      <c r="G14" s="69">
        <f t="shared" si="2"/>
        <v>4</v>
      </c>
      <c r="H14" s="69">
        <f t="shared" si="2"/>
        <v>6</v>
      </c>
      <c r="I14" s="11">
        <f>SUM(B14:H14)</f>
        <v>87</v>
      </c>
      <c r="J14" s="55">
        <f>I14/I$14*100</f>
        <v>100</v>
      </c>
      <c r="K14" s="53"/>
    </row>
    <row r="15" spans="1:11" s="9" customFormat="1" ht="12.75">
      <c r="A15" s="12" t="s">
        <v>55</v>
      </c>
      <c r="B15" s="72" t="s">
        <v>113</v>
      </c>
      <c r="C15" s="71">
        <v>9</v>
      </c>
      <c r="D15" s="71">
        <v>20</v>
      </c>
      <c r="E15" s="71">
        <v>5</v>
      </c>
      <c r="F15" s="72">
        <v>4</v>
      </c>
      <c r="G15" s="72" t="s">
        <v>126</v>
      </c>
      <c r="H15" s="71">
        <v>3</v>
      </c>
      <c r="I15" s="53">
        <f>SUM(C15:H15)</f>
        <v>41</v>
      </c>
      <c r="J15" s="60">
        <f>I15/I$14*100</f>
        <v>47.12643678160919</v>
      </c>
      <c r="K15" s="53"/>
    </row>
    <row r="16" spans="1:11" s="9" customFormat="1" ht="12.75">
      <c r="A16" s="12" t="s">
        <v>56</v>
      </c>
      <c r="B16" s="72" t="s">
        <v>113</v>
      </c>
      <c r="C16" s="71">
        <v>6</v>
      </c>
      <c r="D16" s="71">
        <v>16</v>
      </c>
      <c r="E16" s="71">
        <v>9</v>
      </c>
      <c r="F16" s="71">
        <v>8</v>
      </c>
      <c r="G16" s="71">
        <v>4</v>
      </c>
      <c r="H16" s="71">
        <v>3</v>
      </c>
      <c r="I16" s="53">
        <f>SUM(C16:H16)</f>
        <v>46</v>
      </c>
      <c r="J16" s="60">
        <f>I16/I$14*100</f>
        <v>52.87356321839081</v>
      </c>
      <c r="K16" s="53"/>
    </row>
    <row r="17" spans="1:11" s="9" customFormat="1" ht="12.75">
      <c r="A17" s="1"/>
      <c r="B17" s="71"/>
      <c r="C17" s="71"/>
      <c r="D17" s="71"/>
      <c r="E17" s="71"/>
      <c r="F17" s="71"/>
      <c r="G17" s="71"/>
      <c r="H17" s="71"/>
      <c r="I17" s="53"/>
      <c r="J17" s="54"/>
      <c r="K17" s="53"/>
    </row>
    <row r="18" spans="1:11" s="9" customFormat="1" ht="12.75">
      <c r="A18" s="6" t="s">
        <v>2</v>
      </c>
      <c r="B18" s="11">
        <f>SUM(B19:B20)</f>
        <v>1953</v>
      </c>
      <c r="C18" s="11">
        <f aca="true" t="shared" si="3" ref="C18:H18">SUM(C19:C20)</f>
        <v>15596</v>
      </c>
      <c r="D18" s="11">
        <f t="shared" si="3"/>
        <v>5982</v>
      </c>
      <c r="E18" s="11">
        <f t="shared" si="3"/>
        <v>965</v>
      </c>
      <c r="F18" s="11">
        <f>SUM(F19:F20)</f>
        <v>332</v>
      </c>
      <c r="G18" s="11">
        <f t="shared" si="3"/>
        <v>195</v>
      </c>
      <c r="H18" s="11">
        <f t="shared" si="3"/>
        <v>115</v>
      </c>
      <c r="I18" s="11">
        <f>SUM(B18:H18)</f>
        <v>25138</v>
      </c>
      <c r="J18" s="55">
        <f>I18/I$18*100</f>
        <v>100</v>
      </c>
      <c r="K18" s="53"/>
    </row>
    <row r="19" spans="1:11" s="9" customFormat="1" ht="12.75">
      <c r="A19" s="12" t="s">
        <v>55</v>
      </c>
      <c r="B19" s="53">
        <f>SUM(B7,B11,B15)</f>
        <v>1324</v>
      </c>
      <c r="C19" s="53">
        <f aca="true" t="shared" si="4" ref="C19:H19">SUM(C7,C11,C15)</f>
        <v>9462</v>
      </c>
      <c r="D19" s="53">
        <f t="shared" si="4"/>
        <v>3554</v>
      </c>
      <c r="E19" s="53">
        <f t="shared" si="4"/>
        <v>512</v>
      </c>
      <c r="F19" s="53">
        <f t="shared" si="4"/>
        <v>160</v>
      </c>
      <c r="G19" s="53">
        <f t="shared" si="4"/>
        <v>99</v>
      </c>
      <c r="H19" s="53">
        <f t="shared" si="4"/>
        <v>52</v>
      </c>
      <c r="I19" s="53">
        <f>SUM(B19:H19)</f>
        <v>15163</v>
      </c>
      <c r="J19" s="54">
        <f>I19/I$18*100</f>
        <v>60.31903890524306</v>
      </c>
      <c r="K19" s="53"/>
    </row>
    <row r="20" spans="1:11" s="9" customFormat="1" ht="12.75">
      <c r="A20" s="56" t="s">
        <v>56</v>
      </c>
      <c r="B20" s="57">
        <f>SUM(B8,B12,B16)</f>
        <v>629</v>
      </c>
      <c r="C20" s="57">
        <f aca="true" t="shared" si="5" ref="C20:H20">SUM(C8,C12,C16)</f>
        <v>6134</v>
      </c>
      <c r="D20" s="57">
        <f t="shared" si="5"/>
        <v>2428</v>
      </c>
      <c r="E20" s="57">
        <f t="shared" si="5"/>
        <v>453</v>
      </c>
      <c r="F20" s="57">
        <f t="shared" si="5"/>
        <v>172</v>
      </c>
      <c r="G20" s="57">
        <f t="shared" si="5"/>
        <v>96</v>
      </c>
      <c r="H20" s="57">
        <f t="shared" si="5"/>
        <v>63</v>
      </c>
      <c r="I20" s="57">
        <f>SUM(B20:H20)</f>
        <v>9975</v>
      </c>
      <c r="J20" s="58">
        <f>I20/I$18*100</f>
        <v>39.68096109475694</v>
      </c>
      <c r="K20" s="53"/>
    </row>
    <row r="21" spans="1:11" ht="24" customHeight="1">
      <c r="A21" s="64"/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spans="1:10" ht="27.75" customHeight="1">
      <c r="A22" s="108" t="s">
        <v>134</v>
      </c>
      <c r="B22" s="104"/>
      <c r="C22" s="104"/>
      <c r="D22" s="104"/>
      <c r="E22" s="104"/>
      <c r="F22" s="104"/>
      <c r="G22" s="104"/>
      <c r="H22" s="104"/>
      <c r="I22" s="104"/>
      <c r="J22" s="104"/>
    </row>
    <row r="23" ht="12.75">
      <c r="A23" s="62"/>
    </row>
  </sheetData>
  <sheetProtection/>
  <mergeCells count="4">
    <mergeCell ref="A1:J1"/>
    <mergeCell ref="A3:J3"/>
    <mergeCell ref="C4:D4"/>
    <mergeCell ref="A22:J22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7.7109375" style="0" customWidth="1"/>
    <col min="2" max="4" width="5.8515625" style="0" customWidth="1"/>
    <col min="5" max="5" width="1.7109375" style="0" customWidth="1"/>
    <col min="6" max="8" width="5.8515625" style="0" customWidth="1"/>
    <col min="9" max="9" width="1.7109375" style="0" customWidth="1"/>
    <col min="10" max="12" width="5.8515625" style="0" customWidth="1"/>
    <col min="13" max="13" width="1.8515625" style="0" customWidth="1"/>
    <col min="14" max="14" width="7.7109375" style="0" customWidth="1"/>
  </cols>
  <sheetData>
    <row r="1" spans="1:14" ht="26.25" customHeight="1">
      <c r="A1" s="111" t="s">
        <v>145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04"/>
      <c r="M1" s="102"/>
      <c r="N1" s="102"/>
    </row>
    <row r="2" spans="1:14" ht="7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26.25" customHeight="1">
      <c r="A3" s="112" t="s">
        <v>131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  <c r="N3" s="101"/>
    </row>
    <row r="4" spans="1:14" ht="18.75" customHeight="1">
      <c r="A4" s="26" t="s">
        <v>84</v>
      </c>
      <c r="B4" s="98" t="s">
        <v>75</v>
      </c>
      <c r="C4" s="98"/>
      <c r="D4" s="98"/>
      <c r="E4" s="40"/>
      <c r="F4" s="98" t="s">
        <v>143</v>
      </c>
      <c r="G4" s="98"/>
      <c r="H4" s="98"/>
      <c r="I4" s="40"/>
      <c r="J4" s="114" t="s">
        <v>74</v>
      </c>
      <c r="K4" s="114"/>
      <c r="L4" s="114"/>
      <c r="M4" s="40"/>
      <c r="N4" s="27" t="s">
        <v>2</v>
      </c>
    </row>
    <row r="5" spans="1:14" ht="15.75" customHeight="1">
      <c r="A5" s="28" t="s">
        <v>59</v>
      </c>
      <c r="B5" s="4" t="s">
        <v>55</v>
      </c>
      <c r="C5" s="4" t="s">
        <v>56</v>
      </c>
      <c r="D5" s="4" t="s">
        <v>2</v>
      </c>
      <c r="E5" s="4"/>
      <c r="F5" s="4" t="s">
        <v>55</v>
      </c>
      <c r="G5" s="4" t="s">
        <v>56</v>
      </c>
      <c r="H5" s="4" t="s">
        <v>2</v>
      </c>
      <c r="I5" s="4"/>
      <c r="J5" s="4" t="s">
        <v>55</v>
      </c>
      <c r="K5" s="4" t="s">
        <v>56</v>
      </c>
      <c r="L5" s="4" t="s">
        <v>2</v>
      </c>
      <c r="M5" s="4"/>
      <c r="N5" s="2"/>
    </row>
    <row r="6" spans="1:14" ht="18" customHeight="1">
      <c r="A6" s="42" t="s">
        <v>114</v>
      </c>
      <c r="B6" s="11">
        <f>SUM(B7:B14)</f>
        <v>3131</v>
      </c>
      <c r="C6" s="11">
        <f>SUM(C7:C14)</f>
        <v>2448</v>
      </c>
      <c r="D6" s="11">
        <f>SUM(B6:C6)</f>
        <v>5579</v>
      </c>
      <c r="E6" s="11"/>
      <c r="F6" s="11">
        <f>SUM(F7:F14)</f>
        <v>9448</v>
      </c>
      <c r="G6" s="11">
        <f>SUM(G7:G14)</f>
        <v>5791</v>
      </c>
      <c r="H6" s="11">
        <f>SUM(F6:G6)</f>
        <v>15239</v>
      </c>
      <c r="I6" s="11"/>
      <c r="J6" s="11">
        <f>SUM(J7:J14)</f>
        <v>2717</v>
      </c>
      <c r="K6" s="11">
        <f>SUM(K7:K14)</f>
        <v>1462</v>
      </c>
      <c r="L6" s="11">
        <f>SUM(J6:K6)</f>
        <v>4179</v>
      </c>
      <c r="M6" s="11"/>
      <c r="N6" s="11">
        <f>SUM(N7:N14)</f>
        <v>24997</v>
      </c>
    </row>
    <row r="7" spans="1:14" ht="12.75">
      <c r="A7" s="43" t="s">
        <v>8</v>
      </c>
      <c r="B7" s="5">
        <v>149</v>
      </c>
      <c r="C7" s="5">
        <v>74</v>
      </c>
      <c r="D7" s="5">
        <f aca="true" t="shared" si="0" ref="D7:D23">SUM(B7:C7)</f>
        <v>223</v>
      </c>
      <c r="E7" s="5"/>
      <c r="F7" s="5">
        <v>1737</v>
      </c>
      <c r="G7" s="5">
        <v>789</v>
      </c>
      <c r="H7" s="5">
        <f>SUM(F7:G7)</f>
        <v>2526</v>
      </c>
      <c r="I7" s="5"/>
      <c r="J7" s="34" t="s">
        <v>113</v>
      </c>
      <c r="K7" s="34" t="s">
        <v>113</v>
      </c>
      <c r="L7" s="34" t="s">
        <v>113</v>
      </c>
      <c r="M7" s="5"/>
      <c r="N7" s="5">
        <f>D7+H7</f>
        <v>2749</v>
      </c>
    </row>
    <row r="8" spans="1:14" ht="12.75">
      <c r="A8" s="25" t="s">
        <v>142</v>
      </c>
      <c r="B8" s="5">
        <v>1736</v>
      </c>
      <c r="C8" s="5">
        <v>1141</v>
      </c>
      <c r="D8" s="5">
        <f t="shared" si="0"/>
        <v>2877</v>
      </c>
      <c r="E8" s="5"/>
      <c r="F8" s="5">
        <v>4183</v>
      </c>
      <c r="G8" s="5">
        <v>2246</v>
      </c>
      <c r="H8" s="5">
        <f aca="true" t="shared" si="1" ref="H8:H14">SUM(F8:G8)</f>
        <v>6429</v>
      </c>
      <c r="I8" s="5"/>
      <c r="J8" s="5">
        <v>2425</v>
      </c>
      <c r="K8" s="5">
        <v>939</v>
      </c>
      <c r="L8" s="5">
        <f>SUM(J8:K8)</f>
        <v>3364</v>
      </c>
      <c r="M8" s="5"/>
      <c r="N8" s="5">
        <f aca="true" t="shared" si="2" ref="N8:N14">D8+H8+L8</f>
        <v>12670</v>
      </c>
    </row>
    <row r="9" spans="1:14" ht="12.75">
      <c r="A9" s="1" t="s">
        <v>57</v>
      </c>
      <c r="B9" s="5">
        <v>103</v>
      </c>
      <c r="C9" s="5">
        <v>116</v>
      </c>
      <c r="D9" s="5">
        <f t="shared" si="0"/>
        <v>219</v>
      </c>
      <c r="E9" s="5"/>
      <c r="F9" s="5">
        <v>206</v>
      </c>
      <c r="G9" s="5">
        <v>190</v>
      </c>
      <c r="H9" s="5">
        <f t="shared" si="1"/>
        <v>396</v>
      </c>
      <c r="I9" s="5"/>
      <c r="J9" s="5">
        <v>50</v>
      </c>
      <c r="K9" s="5">
        <v>43</v>
      </c>
      <c r="L9" s="5">
        <f aca="true" t="shared" si="3" ref="L9:L14">SUM(J9:K9)</f>
        <v>93</v>
      </c>
      <c r="M9" s="5"/>
      <c r="N9" s="5">
        <f t="shared" si="2"/>
        <v>708</v>
      </c>
    </row>
    <row r="10" spans="1:14" ht="12.75">
      <c r="A10" s="1" t="s">
        <v>34</v>
      </c>
      <c r="B10" s="5">
        <v>58</v>
      </c>
      <c r="C10" s="5">
        <v>19</v>
      </c>
      <c r="D10" s="5">
        <f t="shared" si="0"/>
        <v>77</v>
      </c>
      <c r="E10" s="5"/>
      <c r="F10" s="5">
        <v>42</v>
      </c>
      <c r="G10" s="5">
        <v>21</v>
      </c>
      <c r="H10" s="5">
        <f t="shared" si="1"/>
        <v>63</v>
      </c>
      <c r="I10" s="5"/>
      <c r="J10" s="5">
        <v>20</v>
      </c>
      <c r="K10" s="5">
        <v>14</v>
      </c>
      <c r="L10" s="5">
        <f t="shared" si="3"/>
        <v>34</v>
      </c>
      <c r="M10" s="5"/>
      <c r="N10" s="5">
        <f t="shared" si="2"/>
        <v>174</v>
      </c>
    </row>
    <row r="11" spans="1:14" ht="12.75">
      <c r="A11" s="1" t="s">
        <v>44</v>
      </c>
      <c r="B11" s="5">
        <v>258</v>
      </c>
      <c r="C11" s="5">
        <v>388</v>
      </c>
      <c r="D11" s="5">
        <f t="shared" si="0"/>
        <v>646</v>
      </c>
      <c r="E11" s="5"/>
      <c r="F11" s="5">
        <v>109</v>
      </c>
      <c r="G11" s="5">
        <v>184</v>
      </c>
      <c r="H11" s="5">
        <f t="shared" si="1"/>
        <v>293</v>
      </c>
      <c r="I11" s="5"/>
      <c r="J11" s="5">
        <v>207</v>
      </c>
      <c r="K11" s="5">
        <v>449</v>
      </c>
      <c r="L11" s="5">
        <f t="shared" si="3"/>
        <v>656</v>
      </c>
      <c r="M11" s="5"/>
      <c r="N11" s="5">
        <f t="shared" si="2"/>
        <v>1595</v>
      </c>
    </row>
    <row r="12" spans="1:14" ht="12.75">
      <c r="A12" s="1" t="s">
        <v>58</v>
      </c>
      <c r="B12" s="5">
        <v>470</v>
      </c>
      <c r="C12" s="5">
        <v>464</v>
      </c>
      <c r="D12" s="5">
        <f t="shared" si="0"/>
        <v>934</v>
      </c>
      <c r="E12" s="5"/>
      <c r="F12" s="5">
        <v>1972</v>
      </c>
      <c r="G12" s="5">
        <v>1561</v>
      </c>
      <c r="H12" s="5">
        <f t="shared" si="1"/>
        <v>3533</v>
      </c>
      <c r="I12" s="5"/>
      <c r="J12" s="5">
        <v>8</v>
      </c>
      <c r="K12" s="5">
        <v>4</v>
      </c>
      <c r="L12" s="5">
        <f t="shared" si="3"/>
        <v>12</v>
      </c>
      <c r="M12" s="5"/>
      <c r="N12" s="5">
        <f t="shared" si="2"/>
        <v>4479</v>
      </c>
    </row>
    <row r="13" spans="1:14" ht="12.75">
      <c r="A13" s="1" t="s">
        <v>38</v>
      </c>
      <c r="B13" s="5">
        <v>72</v>
      </c>
      <c r="C13" s="5">
        <v>55</v>
      </c>
      <c r="D13" s="5">
        <f t="shared" si="0"/>
        <v>127</v>
      </c>
      <c r="E13" s="5"/>
      <c r="F13" s="5">
        <v>196</v>
      </c>
      <c r="G13" s="5">
        <v>126</v>
      </c>
      <c r="H13" s="5">
        <f t="shared" si="1"/>
        <v>322</v>
      </c>
      <c r="I13" s="5"/>
      <c r="J13" s="34" t="s">
        <v>113</v>
      </c>
      <c r="K13" s="34">
        <v>5</v>
      </c>
      <c r="L13" s="5">
        <f t="shared" si="3"/>
        <v>5</v>
      </c>
      <c r="M13" s="5"/>
      <c r="N13" s="5">
        <f t="shared" si="2"/>
        <v>454</v>
      </c>
    </row>
    <row r="14" spans="1:14" ht="12.75">
      <c r="A14" s="1" t="s">
        <v>52</v>
      </c>
      <c r="B14" s="5">
        <v>285</v>
      </c>
      <c r="C14" s="5">
        <v>191</v>
      </c>
      <c r="D14" s="5">
        <f t="shared" si="0"/>
        <v>476</v>
      </c>
      <c r="E14" s="5"/>
      <c r="F14" s="5">
        <v>1003</v>
      </c>
      <c r="G14" s="5">
        <v>674</v>
      </c>
      <c r="H14" s="5">
        <f t="shared" si="1"/>
        <v>1677</v>
      </c>
      <c r="I14" s="5"/>
      <c r="J14" s="5">
        <v>7</v>
      </c>
      <c r="K14" s="5">
        <v>8</v>
      </c>
      <c r="L14" s="5">
        <f t="shared" si="3"/>
        <v>15</v>
      </c>
      <c r="M14" s="5"/>
      <c r="N14" s="5">
        <f t="shared" si="2"/>
        <v>2168</v>
      </c>
    </row>
    <row r="15" spans="1:15" ht="18" customHeight="1">
      <c r="A15" s="42" t="s">
        <v>124</v>
      </c>
      <c r="B15" s="11">
        <f>SUM(B16:B23)</f>
        <v>3083</v>
      </c>
      <c r="C15" s="11">
        <f>SUM(C16:C23)</f>
        <v>2412</v>
      </c>
      <c r="D15" s="11">
        <f t="shared" si="0"/>
        <v>5495</v>
      </c>
      <c r="E15" s="11"/>
      <c r="F15" s="11">
        <f>SUM(F16:F23)</f>
        <v>9606</v>
      </c>
      <c r="G15" s="11">
        <f>SUM(G16:G23)</f>
        <v>5959</v>
      </c>
      <c r="H15" s="11">
        <f>SUM(F15:G15)</f>
        <v>15565</v>
      </c>
      <c r="I15" s="11"/>
      <c r="J15" s="11">
        <f>SUM(J16:J23)</f>
        <v>2329</v>
      </c>
      <c r="K15" s="11">
        <f>SUM(K16:K23)</f>
        <v>1235</v>
      </c>
      <c r="L15" s="11">
        <f>SUM(J15:K15)</f>
        <v>3564</v>
      </c>
      <c r="M15" s="11"/>
      <c r="N15" s="11">
        <f>SUM(N16:N23)</f>
        <v>24624</v>
      </c>
      <c r="O15" s="59"/>
    </row>
    <row r="16" spans="1:14" s="31" customFormat="1" ht="12.75" customHeight="1">
      <c r="A16" s="43" t="s">
        <v>8</v>
      </c>
      <c r="B16" s="5">
        <v>192</v>
      </c>
      <c r="C16" s="5">
        <v>80</v>
      </c>
      <c r="D16" s="5">
        <f t="shared" si="0"/>
        <v>272</v>
      </c>
      <c r="E16" s="65"/>
      <c r="F16" s="5">
        <v>1721</v>
      </c>
      <c r="G16" s="5">
        <v>782</v>
      </c>
      <c r="H16" s="5">
        <f>SUM(F16:G16)</f>
        <v>2503</v>
      </c>
      <c r="I16" s="65"/>
      <c r="J16" s="34" t="s">
        <v>113</v>
      </c>
      <c r="K16" s="34" t="s">
        <v>113</v>
      </c>
      <c r="L16" s="34" t="s">
        <v>113</v>
      </c>
      <c r="M16" s="5"/>
      <c r="N16" s="5">
        <f>D16+H16</f>
        <v>2775</v>
      </c>
    </row>
    <row r="17" spans="1:14" ht="12.75">
      <c r="A17" s="25" t="s">
        <v>142</v>
      </c>
      <c r="B17" s="5">
        <v>1635</v>
      </c>
      <c r="C17" s="5">
        <v>1061</v>
      </c>
      <c r="D17" s="5">
        <f t="shared" si="0"/>
        <v>2696</v>
      </c>
      <c r="E17" s="65"/>
      <c r="F17" s="5">
        <v>4362</v>
      </c>
      <c r="G17" s="5">
        <v>2425</v>
      </c>
      <c r="H17" s="5">
        <f aca="true" t="shared" si="4" ref="H17:H23">SUM(F17:G17)</f>
        <v>6787</v>
      </c>
      <c r="I17" s="65"/>
      <c r="J17" s="5">
        <v>1995</v>
      </c>
      <c r="K17" s="5">
        <v>665</v>
      </c>
      <c r="L17" s="5">
        <f>SUM(J17:K17)</f>
        <v>2660</v>
      </c>
      <c r="M17" s="5"/>
      <c r="N17" s="5">
        <f>D17+H17+L17</f>
        <v>12143</v>
      </c>
    </row>
    <row r="18" spans="1:14" ht="12.75">
      <c r="A18" s="1" t="s">
        <v>57</v>
      </c>
      <c r="B18" s="5">
        <v>104</v>
      </c>
      <c r="C18" s="5">
        <v>103</v>
      </c>
      <c r="D18" s="5">
        <f t="shared" si="0"/>
        <v>207</v>
      </c>
      <c r="E18" s="65"/>
      <c r="F18" s="5">
        <v>205</v>
      </c>
      <c r="G18" s="5">
        <v>211</v>
      </c>
      <c r="H18" s="5">
        <f t="shared" si="4"/>
        <v>416</v>
      </c>
      <c r="I18" s="65"/>
      <c r="J18" s="5">
        <v>37</v>
      </c>
      <c r="K18" s="5">
        <v>19</v>
      </c>
      <c r="L18" s="5">
        <f>SUM(J18:K18)</f>
        <v>56</v>
      </c>
      <c r="M18" s="5"/>
      <c r="N18" s="5">
        <f>D18+H18+L18</f>
        <v>679</v>
      </c>
    </row>
    <row r="19" spans="1:14" ht="12.75">
      <c r="A19" s="1" t="s">
        <v>34</v>
      </c>
      <c r="B19" s="5">
        <v>60</v>
      </c>
      <c r="C19" s="5">
        <v>22</v>
      </c>
      <c r="D19" s="5">
        <f t="shared" si="0"/>
        <v>82</v>
      </c>
      <c r="E19" s="65"/>
      <c r="F19" s="5">
        <v>47</v>
      </c>
      <c r="G19" s="5">
        <v>30</v>
      </c>
      <c r="H19" s="5">
        <f t="shared" si="4"/>
        <v>77</v>
      </c>
      <c r="I19" s="65"/>
      <c r="J19" s="5">
        <v>19</v>
      </c>
      <c r="K19" s="5">
        <v>12</v>
      </c>
      <c r="L19" s="5">
        <f>SUM(J19:K19)</f>
        <v>31</v>
      </c>
      <c r="M19" s="5"/>
      <c r="N19" s="5">
        <f>D19+H19+L19</f>
        <v>190</v>
      </c>
    </row>
    <row r="20" spans="1:14" ht="12.75">
      <c r="A20" s="1" t="s">
        <v>44</v>
      </c>
      <c r="B20" s="5">
        <v>271</v>
      </c>
      <c r="C20" s="5">
        <v>465</v>
      </c>
      <c r="D20" s="5">
        <f t="shared" si="0"/>
        <v>736</v>
      </c>
      <c r="E20" s="65"/>
      <c r="F20" s="5">
        <v>121</v>
      </c>
      <c r="G20" s="5">
        <v>194</v>
      </c>
      <c r="H20" s="5">
        <f t="shared" si="4"/>
        <v>315</v>
      </c>
      <c r="I20" s="65"/>
      <c r="J20" s="5">
        <v>266</v>
      </c>
      <c r="K20" s="5">
        <v>531</v>
      </c>
      <c r="L20" s="5">
        <f>SUM(J20:K20)</f>
        <v>797</v>
      </c>
      <c r="M20" s="5"/>
      <c r="N20" s="5">
        <f>D20+H20+L20</f>
        <v>1848</v>
      </c>
    </row>
    <row r="21" spans="1:14" ht="12.75">
      <c r="A21" s="1" t="s">
        <v>58</v>
      </c>
      <c r="B21" s="5">
        <v>505</v>
      </c>
      <c r="C21" s="5">
        <v>431</v>
      </c>
      <c r="D21" s="5">
        <f>SUM(B21:C21)</f>
        <v>936</v>
      </c>
      <c r="E21" s="65"/>
      <c r="F21" s="5">
        <v>1983</v>
      </c>
      <c r="G21" s="5">
        <v>1588</v>
      </c>
      <c r="H21" s="5">
        <f t="shared" si="4"/>
        <v>3571</v>
      </c>
      <c r="I21" s="65"/>
      <c r="J21" s="5">
        <v>7</v>
      </c>
      <c r="K21" s="5">
        <v>4</v>
      </c>
      <c r="L21" s="5">
        <f>SUM(J21:K21)</f>
        <v>11</v>
      </c>
      <c r="M21" s="5"/>
      <c r="N21" s="5">
        <f>D21+H21+L21</f>
        <v>4518</v>
      </c>
    </row>
    <row r="22" spans="1:14" ht="12.75">
      <c r="A22" s="1" t="s">
        <v>38</v>
      </c>
      <c r="B22" s="5">
        <v>61</v>
      </c>
      <c r="C22" s="5">
        <v>39</v>
      </c>
      <c r="D22" s="5">
        <f t="shared" si="0"/>
        <v>100</v>
      </c>
      <c r="E22" s="65"/>
      <c r="F22" s="5">
        <v>190</v>
      </c>
      <c r="G22" s="5">
        <v>125</v>
      </c>
      <c r="H22" s="5">
        <f t="shared" si="4"/>
        <v>315</v>
      </c>
      <c r="I22" s="65"/>
      <c r="J22" s="34" t="s">
        <v>113</v>
      </c>
      <c r="K22" s="74" t="s">
        <v>126</v>
      </c>
      <c r="L22" s="74" t="s">
        <v>126</v>
      </c>
      <c r="M22" s="5"/>
      <c r="N22" s="5">
        <f>D22+H22</f>
        <v>415</v>
      </c>
    </row>
    <row r="23" spans="1:14" ht="12.75">
      <c r="A23" s="1" t="s">
        <v>52</v>
      </c>
      <c r="B23" s="5">
        <v>255</v>
      </c>
      <c r="C23" s="5">
        <v>211</v>
      </c>
      <c r="D23" s="5">
        <f t="shared" si="0"/>
        <v>466</v>
      </c>
      <c r="E23" s="65"/>
      <c r="F23" s="5">
        <v>977</v>
      </c>
      <c r="G23" s="5">
        <v>604</v>
      </c>
      <c r="H23" s="5">
        <f t="shared" si="4"/>
        <v>1581</v>
      </c>
      <c r="I23" s="65"/>
      <c r="J23" s="5">
        <v>5</v>
      </c>
      <c r="K23" s="5">
        <v>4</v>
      </c>
      <c r="L23" s="5">
        <f>SUM(J23:K23)</f>
        <v>9</v>
      </c>
      <c r="M23" s="5"/>
      <c r="N23" s="5">
        <f>D23+H23+L23</f>
        <v>2056</v>
      </c>
    </row>
    <row r="24" spans="1:15" ht="18" customHeight="1">
      <c r="A24" s="42" t="s">
        <v>141</v>
      </c>
      <c r="B24" s="11">
        <f>SUM(B25:B32)</f>
        <v>3003</v>
      </c>
      <c r="C24" s="11">
        <f>SUM(C25:C32)</f>
        <v>2355</v>
      </c>
      <c r="D24" s="11">
        <f>SUM(B24:C24)</f>
        <v>5358</v>
      </c>
      <c r="E24" s="11"/>
      <c r="F24" s="11">
        <f>SUM(F25:F32)</f>
        <v>9689</v>
      </c>
      <c r="G24" s="11">
        <f>SUM(G25:G32)</f>
        <v>6256</v>
      </c>
      <c r="H24" s="11">
        <f>SUM(F24:G24)</f>
        <v>15945</v>
      </c>
      <c r="I24" s="11"/>
      <c r="J24" s="11">
        <f>SUM(J25:J32)</f>
        <v>2436</v>
      </c>
      <c r="K24" s="11">
        <f>SUM(K25:K32)</f>
        <v>1302</v>
      </c>
      <c r="L24" s="11">
        <f>SUM(J24:K24)</f>
        <v>3738</v>
      </c>
      <c r="M24" s="11"/>
      <c r="N24" s="11">
        <f>SUM(N25:N32)</f>
        <v>25041</v>
      </c>
      <c r="O24" s="59"/>
    </row>
    <row r="25" spans="1:14" s="31" customFormat="1" ht="12.75" customHeight="1">
      <c r="A25" s="43" t="s">
        <v>8</v>
      </c>
      <c r="B25" s="5">
        <v>147</v>
      </c>
      <c r="C25" s="5">
        <v>87</v>
      </c>
      <c r="D25" s="5">
        <f aca="true" t="shared" si="5" ref="D25:D32">SUM(B25:C25)</f>
        <v>234</v>
      </c>
      <c r="E25" s="65"/>
      <c r="F25" s="5">
        <v>1725</v>
      </c>
      <c r="G25" s="5">
        <v>831</v>
      </c>
      <c r="H25" s="5">
        <f>SUM(F25:G25)</f>
        <v>2556</v>
      </c>
      <c r="I25" s="65"/>
      <c r="J25" s="34" t="s">
        <v>113</v>
      </c>
      <c r="K25" s="34" t="s">
        <v>113</v>
      </c>
      <c r="L25" s="34" t="s">
        <v>113</v>
      </c>
      <c r="M25" s="5"/>
      <c r="N25" s="5">
        <f>D25+H25</f>
        <v>2790</v>
      </c>
    </row>
    <row r="26" spans="1:14" ht="12.75">
      <c r="A26" s="25" t="s">
        <v>142</v>
      </c>
      <c r="B26" s="5">
        <v>1599</v>
      </c>
      <c r="C26" s="5">
        <v>978</v>
      </c>
      <c r="D26" s="5">
        <f t="shared" si="5"/>
        <v>2577</v>
      </c>
      <c r="E26" s="65"/>
      <c r="F26" s="5">
        <v>4358</v>
      </c>
      <c r="G26" s="5">
        <v>2717</v>
      </c>
      <c r="H26" s="5">
        <f aca="true" t="shared" si="6" ref="H26:H32">SUM(F26:G26)</f>
        <v>7075</v>
      </c>
      <c r="I26" s="65"/>
      <c r="J26" s="5">
        <v>2063</v>
      </c>
      <c r="K26" s="5">
        <v>722</v>
      </c>
      <c r="L26" s="5">
        <f aca="true" t="shared" si="7" ref="L26:L32">SUM(J26:K26)</f>
        <v>2785</v>
      </c>
      <c r="M26" s="5"/>
      <c r="N26" s="5">
        <f>D26+H26+L26</f>
        <v>12437</v>
      </c>
    </row>
    <row r="27" spans="1:14" ht="12.75">
      <c r="A27" s="1" t="s">
        <v>57</v>
      </c>
      <c r="B27" s="5">
        <v>91</v>
      </c>
      <c r="C27" s="5">
        <v>106</v>
      </c>
      <c r="D27" s="5">
        <f t="shared" si="5"/>
        <v>197</v>
      </c>
      <c r="E27" s="65"/>
      <c r="F27" s="5">
        <v>235</v>
      </c>
      <c r="G27" s="5">
        <v>210</v>
      </c>
      <c r="H27" s="5">
        <f t="shared" si="6"/>
        <v>445</v>
      </c>
      <c r="I27" s="65"/>
      <c r="J27" s="5">
        <v>38</v>
      </c>
      <c r="K27" s="5">
        <v>20</v>
      </c>
      <c r="L27" s="5">
        <f t="shared" si="7"/>
        <v>58</v>
      </c>
      <c r="M27" s="5"/>
      <c r="N27" s="5">
        <f aca="true" t="shared" si="8" ref="N27:N32">D27+H27+L27</f>
        <v>700</v>
      </c>
    </row>
    <row r="28" spans="1:14" ht="12.75">
      <c r="A28" s="1" t="s">
        <v>34</v>
      </c>
      <c r="B28" s="5">
        <v>42</v>
      </c>
      <c r="C28" s="5">
        <v>16</v>
      </c>
      <c r="D28" s="5">
        <f t="shared" si="5"/>
        <v>58</v>
      </c>
      <c r="E28" s="65"/>
      <c r="F28" s="5">
        <v>56</v>
      </c>
      <c r="G28" s="5">
        <v>26</v>
      </c>
      <c r="H28" s="5">
        <f t="shared" si="6"/>
        <v>82</v>
      </c>
      <c r="I28" s="65"/>
      <c r="J28" s="5">
        <v>8</v>
      </c>
      <c r="K28" s="5">
        <v>5</v>
      </c>
      <c r="L28" s="5">
        <f t="shared" si="7"/>
        <v>13</v>
      </c>
      <c r="M28" s="5"/>
      <c r="N28" s="5">
        <f t="shared" si="8"/>
        <v>153</v>
      </c>
    </row>
    <row r="29" spans="1:14" ht="12.75">
      <c r="A29" s="1" t="s">
        <v>44</v>
      </c>
      <c r="B29" s="5">
        <v>313</v>
      </c>
      <c r="C29" s="5">
        <v>493</v>
      </c>
      <c r="D29" s="5">
        <f t="shared" si="5"/>
        <v>806</v>
      </c>
      <c r="E29" s="65"/>
      <c r="F29" s="5">
        <v>146</v>
      </c>
      <c r="G29" s="5">
        <v>193</v>
      </c>
      <c r="H29" s="5">
        <f t="shared" si="6"/>
        <v>339</v>
      </c>
      <c r="I29" s="65"/>
      <c r="J29" s="5">
        <v>315</v>
      </c>
      <c r="K29" s="5">
        <v>545</v>
      </c>
      <c r="L29" s="5">
        <f t="shared" si="7"/>
        <v>860</v>
      </c>
      <c r="M29" s="5"/>
      <c r="N29" s="5">
        <f t="shared" si="8"/>
        <v>2005</v>
      </c>
    </row>
    <row r="30" spans="1:14" ht="12.75">
      <c r="A30" s="1" t="s">
        <v>58</v>
      </c>
      <c r="B30" s="5">
        <v>464</v>
      </c>
      <c r="C30" s="5">
        <v>444</v>
      </c>
      <c r="D30" s="5">
        <f t="shared" si="5"/>
        <v>908</v>
      </c>
      <c r="E30" s="65"/>
      <c r="F30" s="5">
        <v>2110</v>
      </c>
      <c r="G30" s="5">
        <v>1621</v>
      </c>
      <c r="H30" s="5">
        <f t="shared" si="6"/>
        <v>3731</v>
      </c>
      <c r="I30" s="65"/>
      <c r="J30" s="5">
        <v>8</v>
      </c>
      <c r="K30" s="5">
        <v>3</v>
      </c>
      <c r="L30" s="5">
        <f t="shared" si="7"/>
        <v>11</v>
      </c>
      <c r="M30" s="5"/>
      <c r="N30" s="5">
        <f t="shared" si="8"/>
        <v>4650</v>
      </c>
    </row>
    <row r="31" spans="1:14" ht="12.75">
      <c r="A31" s="1" t="s">
        <v>38</v>
      </c>
      <c r="B31" s="5">
        <v>55</v>
      </c>
      <c r="C31" s="5">
        <v>55</v>
      </c>
      <c r="D31" s="5">
        <f t="shared" si="5"/>
        <v>110</v>
      </c>
      <c r="E31" s="65"/>
      <c r="F31" s="5">
        <v>187</v>
      </c>
      <c r="G31" s="5">
        <v>131</v>
      </c>
      <c r="H31" s="5">
        <f>SUM(F31:G31)</f>
        <v>318</v>
      </c>
      <c r="I31" s="65"/>
      <c r="J31" s="34" t="s">
        <v>113</v>
      </c>
      <c r="K31" s="74">
        <v>4</v>
      </c>
      <c r="L31" s="5">
        <f t="shared" si="7"/>
        <v>4</v>
      </c>
      <c r="M31" s="5"/>
      <c r="N31" s="5">
        <f t="shared" si="8"/>
        <v>432</v>
      </c>
    </row>
    <row r="32" spans="1:14" ht="12.75">
      <c r="A32" s="1" t="s">
        <v>52</v>
      </c>
      <c r="B32" s="5">
        <v>292</v>
      </c>
      <c r="C32" s="5">
        <v>176</v>
      </c>
      <c r="D32" s="5">
        <f t="shared" si="5"/>
        <v>468</v>
      </c>
      <c r="E32" s="65"/>
      <c r="F32" s="5">
        <v>872</v>
      </c>
      <c r="G32" s="5">
        <v>527</v>
      </c>
      <c r="H32" s="5">
        <f t="shared" si="6"/>
        <v>1399</v>
      </c>
      <c r="I32" s="65"/>
      <c r="J32" s="5">
        <v>4</v>
      </c>
      <c r="K32" s="5">
        <v>3</v>
      </c>
      <c r="L32" s="5">
        <f t="shared" si="7"/>
        <v>7</v>
      </c>
      <c r="M32" s="5"/>
      <c r="N32" s="5">
        <f t="shared" si="8"/>
        <v>1874</v>
      </c>
    </row>
    <row r="33" spans="1:14" ht="24" customHeight="1">
      <c r="A33" s="44"/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spans="1:14" ht="72.75" customHeight="1">
      <c r="A34" s="109" t="s">
        <v>157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10"/>
      <c r="M34" s="110"/>
      <c r="N34" s="110"/>
    </row>
    <row r="35" spans="1:14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2.75">
      <c r="A36" s="21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</sheetData>
  <sheetProtection/>
  <mergeCells count="6">
    <mergeCell ref="A34:N34"/>
    <mergeCell ref="A1:N1"/>
    <mergeCell ref="A3:N3"/>
    <mergeCell ref="B4:D4"/>
    <mergeCell ref="F4:H4"/>
    <mergeCell ref="J4:L4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2.57421875" style="0" customWidth="1"/>
    <col min="2" max="2" width="13.00390625" style="0" customWidth="1"/>
    <col min="3" max="5" width="10.7109375" style="0" customWidth="1"/>
    <col min="6" max="6" width="5.8515625" style="0" customWidth="1"/>
  </cols>
  <sheetData>
    <row r="1" spans="1:6" ht="42" customHeight="1">
      <c r="A1" s="117" t="s">
        <v>144</v>
      </c>
      <c r="B1" s="117"/>
      <c r="C1" s="117"/>
      <c r="D1" s="117"/>
      <c r="E1" s="117"/>
      <c r="F1" s="117"/>
    </row>
    <row r="2" spans="1:6" ht="7.5" customHeight="1">
      <c r="A2" s="24"/>
      <c r="B2" s="24"/>
      <c r="C2" s="24"/>
      <c r="D2" s="24"/>
      <c r="E2" s="24"/>
      <c r="F2" s="24"/>
    </row>
    <row r="3" spans="1:6" ht="26.25" customHeight="1">
      <c r="A3" s="112" t="s">
        <v>138</v>
      </c>
      <c r="B3" s="100"/>
      <c r="C3" s="100"/>
      <c r="D3" s="100"/>
      <c r="E3" s="100"/>
      <c r="F3" s="100"/>
    </row>
    <row r="4" spans="1:6" ht="18.75" customHeight="1">
      <c r="A4" s="26" t="s">
        <v>59</v>
      </c>
      <c r="B4" s="26"/>
      <c r="C4" s="116"/>
      <c r="D4" s="116"/>
      <c r="E4" s="116"/>
      <c r="F4" s="32"/>
    </row>
    <row r="5" spans="1:6" ht="15.75" customHeight="1">
      <c r="A5" s="28" t="s">
        <v>132</v>
      </c>
      <c r="B5" s="28"/>
      <c r="C5" s="4" t="s">
        <v>55</v>
      </c>
      <c r="D5" s="4" t="s">
        <v>56</v>
      </c>
      <c r="E5" s="4" t="s">
        <v>2</v>
      </c>
      <c r="F5" s="18"/>
    </row>
    <row r="6" spans="1:6" ht="16.5" customHeight="1">
      <c r="A6" s="6" t="s">
        <v>8</v>
      </c>
      <c r="B6" s="6"/>
      <c r="C6" s="11">
        <f>SUM(C7:C16)</f>
        <v>2015</v>
      </c>
      <c r="D6" s="11">
        <f>SUM(D7:D16)</f>
        <v>1075</v>
      </c>
      <c r="E6" s="11">
        <f>SUM(E7:E16)</f>
        <v>3090</v>
      </c>
      <c r="F6" s="5"/>
    </row>
    <row r="7" spans="1:6" ht="12.75">
      <c r="A7" s="1" t="s">
        <v>101</v>
      </c>
      <c r="B7" s="1"/>
      <c r="C7" s="53">
        <v>149</v>
      </c>
      <c r="D7" s="53">
        <v>102</v>
      </c>
      <c r="E7" s="53">
        <f>SUM(C7:D7)</f>
        <v>251</v>
      </c>
      <c r="F7" s="5"/>
    </row>
    <row r="8" spans="1:6" ht="12.75">
      <c r="A8" s="1" t="s">
        <v>100</v>
      </c>
      <c r="B8" s="1"/>
      <c r="C8" s="53">
        <v>20</v>
      </c>
      <c r="D8" s="53">
        <v>9</v>
      </c>
      <c r="E8" s="53">
        <f aca="true" t="shared" si="0" ref="E8:E16">SUM(C8:D8)</f>
        <v>29</v>
      </c>
      <c r="F8" s="5"/>
    </row>
    <row r="9" spans="1:6" ht="12.75">
      <c r="A9" s="1" t="s">
        <v>102</v>
      </c>
      <c r="B9" s="1"/>
      <c r="C9" s="53">
        <v>298</v>
      </c>
      <c r="D9" s="53">
        <v>179</v>
      </c>
      <c r="E9" s="53">
        <f t="shared" si="0"/>
        <v>477</v>
      </c>
      <c r="F9" s="5"/>
    </row>
    <row r="10" spans="1:6" ht="12.75">
      <c r="A10" s="1" t="s">
        <v>103</v>
      </c>
      <c r="B10" s="1"/>
      <c r="C10" s="53">
        <v>220</v>
      </c>
      <c r="D10" s="53">
        <v>144</v>
      </c>
      <c r="E10" s="53">
        <f t="shared" si="0"/>
        <v>364</v>
      </c>
      <c r="F10" s="5"/>
    </row>
    <row r="11" spans="1:6" ht="12.75">
      <c r="A11" s="1" t="s">
        <v>104</v>
      </c>
      <c r="B11" s="1"/>
      <c r="C11" s="53">
        <v>38</v>
      </c>
      <c r="D11" s="53">
        <v>30</v>
      </c>
      <c r="E11" s="53">
        <f t="shared" si="0"/>
        <v>68</v>
      </c>
      <c r="F11" s="5"/>
    </row>
    <row r="12" spans="1:6" ht="12.75">
      <c r="A12" s="1" t="s">
        <v>105</v>
      </c>
      <c r="B12" s="1"/>
      <c r="C12" s="53">
        <v>109</v>
      </c>
      <c r="D12" s="53">
        <v>99</v>
      </c>
      <c r="E12" s="53">
        <f t="shared" si="0"/>
        <v>208</v>
      </c>
      <c r="F12" s="5"/>
    </row>
    <row r="13" spans="1:6" ht="12.75">
      <c r="A13" s="1" t="s">
        <v>106</v>
      </c>
      <c r="B13" s="1"/>
      <c r="C13" s="53">
        <v>220</v>
      </c>
      <c r="D13" s="53">
        <v>21</v>
      </c>
      <c r="E13" s="53">
        <f t="shared" si="0"/>
        <v>241</v>
      </c>
      <c r="F13" s="5"/>
    </row>
    <row r="14" spans="1:6" ht="12.75">
      <c r="A14" s="1" t="s">
        <v>133</v>
      </c>
      <c r="B14" s="1"/>
      <c r="C14" s="53">
        <v>727</v>
      </c>
      <c r="D14" s="53">
        <v>284</v>
      </c>
      <c r="E14" s="53">
        <f t="shared" si="0"/>
        <v>1011</v>
      </c>
      <c r="F14" s="5"/>
    </row>
    <row r="15" spans="1:6" ht="12.75">
      <c r="A15" s="1" t="s">
        <v>108</v>
      </c>
      <c r="B15" s="1"/>
      <c r="C15" s="53">
        <v>71</v>
      </c>
      <c r="D15" s="53">
        <v>84</v>
      </c>
      <c r="E15" s="53">
        <f t="shared" si="0"/>
        <v>155</v>
      </c>
      <c r="F15" s="5"/>
    </row>
    <row r="16" spans="1:6" ht="12.75">
      <c r="A16" s="1" t="s">
        <v>109</v>
      </c>
      <c r="B16" s="1"/>
      <c r="C16" s="53">
        <v>163</v>
      </c>
      <c r="D16" s="53">
        <v>123</v>
      </c>
      <c r="E16" s="53">
        <f t="shared" si="0"/>
        <v>286</v>
      </c>
      <c r="F16" s="5"/>
    </row>
    <row r="17" spans="1:6" ht="16.5" customHeight="1">
      <c r="A17" s="17" t="s">
        <v>117</v>
      </c>
      <c r="B17" s="17"/>
      <c r="C17" s="11">
        <f>SUM(C18:C27)</f>
        <v>8169</v>
      </c>
      <c r="D17" s="11">
        <f>SUM(D18:D27)</f>
        <v>4494</v>
      </c>
      <c r="E17" s="11">
        <f>SUM(E18:E27)</f>
        <v>12663</v>
      </c>
      <c r="F17" s="5"/>
    </row>
    <row r="18" spans="1:6" ht="12.75" customHeight="1">
      <c r="A18" s="1" t="s">
        <v>101</v>
      </c>
      <c r="B18" s="1"/>
      <c r="C18" s="53">
        <v>117</v>
      </c>
      <c r="D18" s="53">
        <v>89</v>
      </c>
      <c r="E18" s="53">
        <f>SUM(C18:D18)</f>
        <v>206</v>
      </c>
      <c r="F18" s="5"/>
    </row>
    <row r="19" spans="1:6" ht="12.75" customHeight="1">
      <c r="A19" s="1" t="s">
        <v>100</v>
      </c>
      <c r="B19" s="1"/>
      <c r="C19" s="53">
        <v>26</v>
      </c>
      <c r="D19" s="53">
        <v>8</v>
      </c>
      <c r="E19" s="53">
        <f aca="true" t="shared" si="1" ref="E19:E27">SUM(C19:D19)</f>
        <v>34</v>
      </c>
      <c r="F19" s="5"/>
    </row>
    <row r="20" spans="1:6" ht="12.75" customHeight="1">
      <c r="A20" s="1" t="s">
        <v>102</v>
      </c>
      <c r="B20" s="1"/>
      <c r="C20" s="53">
        <v>3370</v>
      </c>
      <c r="D20" s="53">
        <v>1205</v>
      </c>
      <c r="E20" s="53">
        <f t="shared" si="1"/>
        <v>4575</v>
      </c>
      <c r="F20" s="5"/>
    </row>
    <row r="21" spans="1:6" ht="12.75" customHeight="1">
      <c r="A21" s="1" t="s">
        <v>103</v>
      </c>
      <c r="B21" s="1"/>
      <c r="C21" s="53">
        <v>1474</v>
      </c>
      <c r="D21" s="53">
        <v>850</v>
      </c>
      <c r="E21" s="53">
        <f t="shared" si="1"/>
        <v>2324</v>
      </c>
      <c r="F21" s="5"/>
    </row>
    <row r="22" spans="1:6" ht="12.75" customHeight="1">
      <c r="A22" s="1" t="s">
        <v>104</v>
      </c>
      <c r="B22" s="1"/>
      <c r="C22" s="53">
        <v>157</v>
      </c>
      <c r="D22" s="53">
        <v>136</v>
      </c>
      <c r="E22" s="53">
        <f t="shared" si="1"/>
        <v>293</v>
      </c>
      <c r="F22" s="5"/>
    </row>
    <row r="23" spans="1:6" ht="12.75" customHeight="1">
      <c r="A23" s="1" t="s">
        <v>105</v>
      </c>
      <c r="B23" s="1"/>
      <c r="C23" s="53">
        <v>99</v>
      </c>
      <c r="D23" s="53">
        <v>156</v>
      </c>
      <c r="E23" s="53">
        <f t="shared" si="1"/>
        <v>255</v>
      </c>
      <c r="F23" s="5"/>
    </row>
    <row r="24" spans="1:6" ht="12.75" customHeight="1">
      <c r="A24" s="1" t="s">
        <v>106</v>
      </c>
      <c r="B24" s="1"/>
      <c r="C24" s="53">
        <v>143</v>
      </c>
      <c r="D24" s="53">
        <v>19</v>
      </c>
      <c r="E24" s="53">
        <f t="shared" si="1"/>
        <v>162</v>
      </c>
      <c r="F24" s="5"/>
    </row>
    <row r="25" spans="1:6" ht="12.75" customHeight="1">
      <c r="A25" s="1" t="s">
        <v>133</v>
      </c>
      <c r="B25" s="1"/>
      <c r="C25" s="53">
        <v>999</v>
      </c>
      <c r="D25" s="53">
        <v>930</v>
      </c>
      <c r="E25" s="53">
        <f t="shared" si="1"/>
        <v>1929</v>
      </c>
      <c r="F25" s="5"/>
    </row>
    <row r="26" spans="1:6" ht="12.75" customHeight="1">
      <c r="A26" s="1" t="s">
        <v>108</v>
      </c>
      <c r="B26" s="1"/>
      <c r="C26" s="53">
        <v>136</v>
      </c>
      <c r="D26" s="71">
        <v>87</v>
      </c>
      <c r="E26" s="53">
        <f t="shared" si="1"/>
        <v>223</v>
      </c>
      <c r="F26" s="5"/>
    </row>
    <row r="27" spans="1:6" ht="12.75">
      <c r="A27" s="1" t="s">
        <v>109</v>
      </c>
      <c r="B27" s="1"/>
      <c r="C27" s="53">
        <v>1648</v>
      </c>
      <c r="D27" s="71">
        <v>1014</v>
      </c>
      <c r="E27" s="53">
        <f t="shared" si="1"/>
        <v>2662</v>
      </c>
      <c r="F27" s="5"/>
    </row>
    <row r="28" spans="1:6" ht="16.5" customHeight="1">
      <c r="A28" s="17" t="s">
        <v>57</v>
      </c>
      <c r="B28" s="17"/>
      <c r="C28" s="11">
        <f>SUM(C29:C38)</f>
        <v>365</v>
      </c>
      <c r="D28" s="69">
        <f>SUM(D29:D38)</f>
        <v>335</v>
      </c>
      <c r="E28" s="11">
        <f>SUM(E29:E38)</f>
        <v>700</v>
      </c>
      <c r="F28" s="5"/>
    </row>
    <row r="29" spans="1:6" ht="12.75">
      <c r="A29" s="1" t="s">
        <v>101</v>
      </c>
      <c r="B29" s="1"/>
      <c r="C29" s="89">
        <v>3</v>
      </c>
      <c r="D29" s="90" t="s">
        <v>126</v>
      </c>
      <c r="E29" s="8">
        <f>SUM(C29:D29)</f>
        <v>3</v>
      </c>
      <c r="F29" s="5"/>
    </row>
    <row r="30" spans="1:6" ht="12.75">
      <c r="A30" s="1" t="s">
        <v>100</v>
      </c>
      <c r="B30" s="1"/>
      <c r="C30" s="90">
        <v>3</v>
      </c>
      <c r="D30" s="94" t="s">
        <v>126</v>
      </c>
      <c r="E30" s="8">
        <f aca="true" t="shared" si="2" ref="E30:E38">SUM(C30:D30)</f>
        <v>3</v>
      </c>
      <c r="F30" s="5"/>
    </row>
    <row r="31" spans="1:6" ht="12.75">
      <c r="A31" s="1" t="s">
        <v>102</v>
      </c>
      <c r="B31" s="1"/>
      <c r="C31" s="90">
        <v>57</v>
      </c>
      <c r="D31" s="90">
        <v>28</v>
      </c>
      <c r="E31" s="8">
        <f t="shared" si="2"/>
        <v>85</v>
      </c>
      <c r="F31" s="5"/>
    </row>
    <row r="32" spans="1:6" ht="12.75">
      <c r="A32" s="1" t="s">
        <v>103</v>
      </c>
      <c r="B32" s="1"/>
      <c r="C32" s="90">
        <v>43</v>
      </c>
      <c r="D32" s="90">
        <v>30</v>
      </c>
      <c r="E32" s="8">
        <f t="shared" si="2"/>
        <v>73</v>
      </c>
      <c r="F32" s="5"/>
    </row>
    <row r="33" spans="1:6" ht="12.75">
      <c r="A33" s="1" t="s">
        <v>104</v>
      </c>
      <c r="B33" s="1"/>
      <c r="C33" s="90">
        <v>3</v>
      </c>
      <c r="D33" s="94" t="s">
        <v>126</v>
      </c>
      <c r="E33" s="8">
        <f t="shared" si="2"/>
        <v>3</v>
      </c>
      <c r="F33" s="5"/>
    </row>
    <row r="34" spans="1:6" ht="12.75">
      <c r="A34" s="1" t="s">
        <v>105</v>
      </c>
      <c r="B34" s="1"/>
      <c r="C34" s="90">
        <v>10</v>
      </c>
      <c r="D34" s="90">
        <v>9</v>
      </c>
      <c r="E34" s="8">
        <f t="shared" si="2"/>
        <v>19</v>
      </c>
      <c r="F34" s="5"/>
    </row>
    <row r="35" spans="1:6" ht="12.75">
      <c r="A35" s="1" t="s">
        <v>106</v>
      </c>
      <c r="B35" s="1"/>
      <c r="C35" s="90" t="s">
        <v>113</v>
      </c>
      <c r="D35" s="94" t="s">
        <v>126</v>
      </c>
      <c r="E35" s="93" t="s">
        <v>126</v>
      </c>
      <c r="F35" s="5"/>
    </row>
    <row r="36" spans="1:6" ht="12.75">
      <c r="A36" s="1" t="s">
        <v>133</v>
      </c>
      <c r="B36" s="1"/>
      <c r="C36" s="90">
        <v>33</v>
      </c>
      <c r="D36" s="90">
        <v>32</v>
      </c>
      <c r="E36" s="8">
        <f t="shared" si="2"/>
        <v>65</v>
      </c>
      <c r="F36" s="5"/>
    </row>
    <row r="37" spans="1:6" ht="12.75">
      <c r="A37" s="1" t="s">
        <v>108</v>
      </c>
      <c r="B37" s="1"/>
      <c r="C37" s="89">
        <v>116</v>
      </c>
      <c r="D37" s="90">
        <v>121</v>
      </c>
      <c r="E37" s="8">
        <f t="shared" si="2"/>
        <v>237</v>
      </c>
      <c r="F37" s="5"/>
    </row>
    <row r="38" spans="1:6" ht="12.75">
      <c r="A38" s="1" t="s">
        <v>109</v>
      </c>
      <c r="B38" s="1"/>
      <c r="C38" s="89">
        <v>97</v>
      </c>
      <c r="D38" s="90">
        <v>115</v>
      </c>
      <c r="E38" s="8">
        <f t="shared" si="2"/>
        <v>212</v>
      </c>
      <c r="F38" s="5"/>
    </row>
    <row r="39" spans="1:6" ht="16.5" customHeight="1">
      <c r="A39" s="6" t="s">
        <v>34</v>
      </c>
      <c r="B39" s="6"/>
      <c r="C39" s="11">
        <f>SUM(C40:C45)</f>
        <v>107</v>
      </c>
      <c r="D39" s="69">
        <f>SUM(D40:D45)</f>
        <v>48</v>
      </c>
      <c r="E39" s="11">
        <f>C39+D39</f>
        <v>155</v>
      </c>
      <c r="F39" s="5"/>
    </row>
    <row r="40" spans="1:6" ht="12.75">
      <c r="A40" s="1" t="s">
        <v>101</v>
      </c>
      <c r="B40" s="1"/>
      <c r="C40" s="53">
        <v>10</v>
      </c>
      <c r="D40" s="53">
        <v>10</v>
      </c>
      <c r="E40" s="53">
        <f aca="true" t="shared" si="3" ref="E40:E45">SUM(C40:D40)</f>
        <v>20</v>
      </c>
      <c r="F40" s="5"/>
    </row>
    <row r="41" spans="1:12" ht="12.75">
      <c r="A41" s="1" t="s">
        <v>102</v>
      </c>
      <c r="B41" s="1"/>
      <c r="C41" s="84">
        <v>15</v>
      </c>
      <c r="D41" s="84">
        <v>6</v>
      </c>
      <c r="E41" s="53">
        <f t="shared" si="3"/>
        <v>21</v>
      </c>
      <c r="F41" s="5"/>
      <c r="L41" s="9"/>
    </row>
    <row r="42" spans="1:6" ht="12.75">
      <c r="A42" s="1" t="s">
        <v>103</v>
      </c>
      <c r="B42" s="1"/>
      <c r="C42" s="53">
        <v>14</v>
      </c>
      <c r="D42" s="53">
        <v>6</v>
      </c>
      <c r="E42" s="53">
        <f t="shared" si="3"/>
        <v>20</v>
      </c>
      <c r="F42" s="5"/>
    </row>
    <row r="43" spans="1:6" ht="12.75">
      <c r="A43" s="1" t="s">
        <v>107</v>
      </c>
      <c r="B43" s="1"/>
      <c r="C43" s="53">
        <v>15</v>
      </c>
      <c r="D43" s="53">
        <v>5</v>
      </c>
      <c r="E43" s="53">
        <f t="shared" si="3"/>
        <v>20</v>
      </c>
      <c r="F43" s="5"/>
    </row>
    <row r="44" spans="1:6" ht="12.75">
      <c r="A44" s="1" t="s">
        <v>109</v>
      </c>
      <c r="B44" s="1"/>
      <c r="C44" s="53">
        <v>44</v>
      </c>
      <c r="D44" s="53">
        <v>16</v>
      </c>
      <c r="E44" s="53">
        <f t="shared" si="3"/>
        <v>60</v>
      </c>
      <c r="F44" s="5"/>
    </row>
    <row r="45" spans="1:6" ht="12.75">
      <c r="A45" s="1" t="s">
        <v>122</v>
      </c>
      <c r="B45" s="1"/>
      <c r="C45" s="63">
        <v>9</v>
      </c>
      <c r="D45" s="63">
        <v>5</v>
      </c>
      <c r="E45" s="53">
        <f t="shared" si="3"/>
        <v>14</v>
      </c>
      <c r="F45" s="5"/>
    </row>
    <row r="46" spans="1:6" ht="12.75">
      <c r="A46" s="1"/>
      <c r="B46" s="1"/>
      <c r="C46" s="63"/>
      <c r="D46" s="63"/>
      <c r="E46" s="53"/>
      <c r="F46" s="5"/>
    </row>
    <row r="47" spans="1:6" ht="12.75">
      <c r="A47" s="1"/>
      <c r="B47" s="1"/>
      <c r="C47" s="63"/>
      <c r="D47" s="63"/>
      <c r="E47" s="53"/>
      <c r="F47" s="5"/>
    </row>
    <row r="48" spans="1:6" ht="12.75">
      <c r="A48" s="1"/>
      <c r="B48" s="1"/>
      <c r="C48" s="63"/>
      <c r="D48" s="63"/>
      <c r="E48" s="53"/>
      <c r="F48" s="5"/>
    </row>
    <row r="49" spans="1:6" ht="12.75">
      <c r="A49" s="1"/>
      <c r="B49" s="1"/>
      <c r="C49" s="63"/>
      <c r="D49" s="63"/>
      <c r="E49" s="53"/>
      <c r="F49" s="5"/>
    </row>
    <row r="50" spans="1:6" ht="12.75">
      <c r="A50" s="1"/>
      <c r="B50" s="1"/>
      <c r="C50" s="63"/>
      <c r="D50" s="63"/>
      <c r="E50" s="53"/>
      <c r="F50" s="5"/>
    </row>
    <row r="51" spans="1:6" ht="12.75">
      <c r="A51" s="81"/>
      <c r="B51" s="1"/>
      <c r="C51" s="63"/>
      <c r="D51" s="63"/>
      <c r="E51" s="53"/>
      <c r="F51" s="5"/>
    </row>
    <row r="53" spans="1:6" ht="12.75">
      <c r="A53" s="10" t="s">
        <v>158</v>
      </c>
      <c r="B53" s="1"/>
      <c r="C53" s="53"/>
      <c r="D53" s="53"/>
      <c r="E53" s="53"/>
      <c r="F53" s="5"/>
    </row>
    <row r="54" spans="2:6" ht="12.75">
      <c r="B54" s="6"/>
      <c r="C54" s="53"/>
      <c r="D54" s="53"/>
      <c r="E54" s="53"/>
      <c r="F54" s="5"/>
    </row>
    <row r="55" spans="1:6" ht="18.75" customHeight="1">
      <c r="A55" s="26" t="s">
        <v>59</v>
      </c>
      <c r="B55" s="26"/>
      <c r="C55" s="116"/>
      <c r="D55" s="116"/>
      <c r="E55" s="116"/>
      <c r="F55" s="32"/>
    </row>
    <row r="56" spans="1:6" ht="15.75" customHeight="1">
      <c r="A56" s="28" t="s">
        <v>99</v>
      </c>
      <c r="B56" s="28"/>
      <c r="C56" s="4" t="s">
        <v>55</v>
      </c>
      <c r="D56" s="4" t="s">
        <v>56</v>
      </c>
      <c r="E56" s="4" t="s">
        <v>2</v>
      </c>
      <c r="F56" s="18"/>
    </row>
    <row r="57" spans="1:6" ht="16.5" customHeight="1">
      <c r="A57" s="6" t="s">
        <v>44</v>
      </c>
      <c r="B57" s="6"/>
      <c r="C57" s="11">
        <f>SUM(C58:C67)</f>
        <v>785</v>
      </c>
      <c r="D57" s="11">
        <f>SUM(D58:D67)</f>
        <v>1251</v>
      </c>
      <c r="E57" s="11">
        <f>C57+D57</f>
        <v>2036</v>
      </c>
      <c r="F57" s="5"/>
    </row>
    <row r="58" spans="1:6" ht="12.75">
      <c r="A58" s="1" t="s">
        <v>101</v>
      </c>
      <c r="B58" s="1"/>
      <c r="C58" s="71">
        <v>11</v>
      </c>
      <c r="D58" s="71">
        <v>14</v>
      </c>
      <c r="E58" s="71">
        <f>SUM(C58:D58)</f>
        <v>25</v>
      </c>
      <c r="F58" s="5"/>
    </row>
    <row r="59" spans="1:6" ht="12.75">
      <c r="A59" s="1" t="s">
        <v>100</v>
      </c>
      <c r="B59" s="1"/>
      <c r="C59" s="71">
        <v>3</v>
      </c>
      <c r="D59" s="72" t="s">
        <v>126</v>
      </c>
      <c r="E59" s="71">
        <f>SUM(C59:D59)</f>
        <v>3</v>
      </c>
      <c r="F59" s="5"/>
    </row>
    <row r="60" spans="1:6" ht="12.75" customHeight="1">
      <c r="A60" s="1" t="s">
        <v>102</v>
      </c>
      <c r="B60" s="1"/>
      <c r="C60" s="71">
        <v>345</v>
      </c>
      <c r="D60" s="71">
        <v>596</v>
      </c>
      <c r="E60" s="71">
        <f aca="true" t="shared" si="4" ref="E60:E67">SUM(C60:D60)</f>
        <v>941</v>
      </c>
      <c r="F60" s="11"/>
    </row>
    <row r="61" spans="1:6" s="31" customFormat="1" ht="12.75" customHeight="1">
      <c r="A61" s="1" t="s">
        <v>103</v>
      </c>
      <c r="B61" s="1"/>
      <c r="C61" s="71">
        <v>51</v>
      </c>
      <c r="D61" s="71">
        <v>80</v>
      </c>
      <c r="E61" s="71">
        <f t="shared" si="4"/>
        <v>131</v>
      </c>
      <c r="F61" s="5"/>
    </row>
    <row r="62" spans="1:6" ht="12.75">
      <c r="A62" s="1" t="s">
        <v>104</v>
      </c>
      <c r="B62" s="1"/>
      <c r="C62" s="71">
        <v>4</v>
      </c>
      <c r="D62" s="71">
        <v>12</v>
      </c>
      <c r="E62" s="71">
        <f t="shared" si="4"/>
        <v>16</v>
      </c>
      <c r="F62" s="5"/>
    </row>
    <row r="63" spans="1:6" ht="12.75">
      <c r="A63" s="1" t="s">
        <v>105</v>
      </c>
      <c r="B63" s="1"/>
      <c r="C63" s="72">
        <v>7</v>
      </c>
      <c r="D63" s="71">
        <v>13</v>
      </c>
      <c r="E63" s="71">
        <f t="shared" si="4"/>
        <v>20</v>
      </c>
      <c r="F63" s="5"/>
    </row>
    <row r="64" spans="1:6" ht="12.75">
      <c r="A64" s="1" t="s">
        <v>106</v>
      </c>
      <c r="B64" s="1"/>
      <c r="C64" s="72" t="s">
        <v>113</v>
      </c>
      <c r="D64" s="72" t="s">
        <v>113</v>
      </c>
      <c r="E64" s="72" t="s">
        <v>113</v>
      </c>
      <c r="F64" s="5"/>
    </row>
    <row r="65" spans="1:6" ht="12.75">
      <c r="A65" s="1" t="s">
        <v>133</v>
      </c>
      <c r="B65" s="1"/>
      <c r="C65" s="72">
        <v>18</v>
      </c>
      <c r="D65" s="72">
        <v>14</v>
      </c>
      <c r="E65" s="71">
        <f t="shared" si="4"/>
        <v>32</v>
      </c>
      <c r="F65" s="5"/>
    </row>
    <row r="66" spans="1:6" ht="12.75">
      <c r="A66" s="1" t="s">
        <v>108</v>
      </c>
      <c r="B66" s="1"/>
      <c r="C66" s="71">
        <v>21</v>
      </c>
      <c r="D66" s="71">
        <v>14</v>
      </c>
      <c r="E66" s="71">
        <f t="shared" si="4"/>
        <v>35</v>
      </c>
      <c r="F66" s="5"/>
    </row>
    <row r="67" spans="1:6" ht="12.75">
      <c r="A67" s="1" t="s">
        <v>109</v>
      </c>
      <c r="B67" s="1"/>
      <c r="C67" s="71">
        <v>325</v>
      </c>
      <c r="D67" s="71">
        <v>508</v>
      </c>
      <c r="E67" s="71">
        <f t="shared" si="4"/>
        <v>833</v>
      </c>
      <c r="F67" s="5"/>
    </row>
    <row r="68" spans="1:6" ht="16.5" customHeight="1">
      <c r="A68" s="6" t="s">
        <v>58</v>
      </c>
      <c r="B68" s="6"/>
      <c r="C68" s="69">
        <f>SUM(C69:C78)</f>
        <v>2692</v>
      </c>
      <c r="D68" s="69">
        <f>SUM(D69:D78)</f>
        <v>2122</v>
      </c>
      <c r="E68" s="69">
        <f>SUM(E69:E78)</f>
        <v>4814</v>
      </c>
      <c r="F68" s="5"/>
    </row>
    <row r="69" spans="1:5" ht="12.75">
      <c r="A69" s="1" t="s">
        <v>101</v>
      </c>
      <c r="B69" s="1"/>
      <c r="C69" s="71">
        <v>190</v>
      </c>
      <c r="D69" s="71">
        <v>135</v>
      </c>
      <c r="E69" s="71">
        <f>SUM(C69:D69)</f>
        <v>325</v>
      </c>
    </row>
    <row r="70" spans="1:6" ht="12.75" customHeight="1">
      <c r="A70" s="1" t="s">
        <v>100</v>
      </c>
      <c r="B70" s="1"/>
      <c r="C70" s="71">
        <v>17</v>
      </c>
      <c r="D70" s="71">
        <v>11</v>
      </c>
      <c r="E70" s="71">
        <f aca="true" t="shared" si="5" ref="E70:E78">SUM(C70:D70)</f>
        <v>28</v>
      </c>
      <c r="F70" s="51"/>
    </row>
    <row r="71" spans="1:6" ht="12.75">
      <c r="A71" s="1" t="s">
        <v>102</v>
      </c>
      <c r="B71" s="1"/>
      <c r="C71" s="71">
        <v>493</v>
      </c>
      <c r="D71" s="71">
        <v>285</v>
      </c>
      <c r="E71" s="71">
        <f t="shared" si="5"/>
        <v>778</v>
      </c>
      <c r="F71" s="19"/>
    </row>
    <row r="72" spans="1:6" ht="12.75">
      <c r="A72" s="1" t="s">
        <v>103</v>
      </c>
      <c r="B72" s="1"/>
      <c r="C72" s="71">
        <v>785</v>
      </c>
      <c r="D72" s="71">
        <v>732</v>
      </c>
      <c r="E72" s="71">
        <f t="shared" si="5"/>
        <v>1517</v>
      </c>
      <c r="F72" s="19"/>
    </row>
    <row r="73" spans="1:6" ht="12.75">
      <c r="A73" s="1" t="s">
        <v>104</v>
      </c>
      <c r="B73" s="1"/>
      <c r="C73" s="71">
        <v>70</v>
      </c>
      <c r="D73" s="71">
        <v>78</v>
      </c>
      <c r="E73" s="71">
        <f t="shared" si="5"/>
        <v>148</v>
      </c>
      <c r="F73" s="19"/>
    </row>
    <row r="74" spans="1:6" ht="12.75">
      <c r="A74" s="1" t="s">
        <v>105</v>
      </c>
      <c r="B74" s="1"/>
      <c r="C74" s="71">
        <v>30</v>
      </c>
      <c r="D74" s="71">
        <v>36</v>
      </c>
      <c r="E74" s="71">
        <f t="shared" si="5"/>
        <v>66</v>
      </c>
      <c r="F74" s="19"/>
    </row>
    <row r="75" spans="1:6" ht="12.75">
      <c r="A75" s="1" t="s">
        <v>106</v>
      </c>
      <c r="B75" s="1"/>
      <c r="C75" s="71">
        <v>6</v>
      </c>
      <c r="D75" s="72" t="s">
        <v>126</v>
      </c>
      <c r="E75" s="71">
        <f t="shared" si="5"/>
        <v>6</v>
      </c>
      <c r="F75" s="19"/>
    </row>
    <row r="76" spans="1:6" ht="12.75">
      <c r="A76" s="1" t="s">
        <v>133</v>
      </c>
      <c r="B76" s="1"/>
      <c r="C76" s="71">
        <v>110</v>
      </c>
      <c r="D76" s="71">
        <v>36</v>
      </c>
      <c r="E76" s="71">
        <f t="shared" si="5"/>
        <v>146</v>
      </c>
      <c r="F76" s="19"/>
    </row>
    <row r="77" spans="1:6" ht="12.75">
      <c r="A77" s="1" t="s">
        <v>108</v>
      </c>
      <c r="B77" s="1"/>
      <c r="C77" s="71">
        <v>59</v>
      </c>
      <c r="D77" s="71">
        <v>62</v>
      </c>
      <c r="E77" s="71">
        <f t="shared" si="5"/>
        <v>121</v>
      </c>
      <c r="F77" s="19"/>
    </row>
    <row r="78" spans="1:6" ht="12.75">
      <c r="A78" s="1" t="s">
        <v>109</v>
      </c>
      <c r="B78" s="1"/>
      <c r="C78" s="71">
        <v>932</v>
      </c>
      <c r="D78" s="71">
        <v>747</v>
      </c>
      <c r="E78" s="71">
        <f t="shared" si="5"/>
        <v>1679</v>
      </c>
      <c r="F78" s="19"/>
    </row>
    <row r="79" spans="1:6" ht="16.5" customHeight="1">
      <c r="A79" s="52" t="s">
        <v>38</v>
      </c>
      <c r="B79" s="52"/>
      <c r="C79" s="69">
        <f>SUM(C80:C89)</f>
        <v>249</v>
      </c>
      <c r="D79" s="69">
        <f>SUM(D80:D89)</f>
        <v>198</v>
      </c>
      <c r="E79" s="69">
        <f>SUM(E80:E89)</f>
        <v>447</v>
      </c>
      <c r="F79" s="19"/>
    </row>
    <row r="80" spans="1:6" ht="12.75">
      <c r="A80" s="1" t="s">
        <v>101</v>
      </c>
      <c r="B80" s="1"/>
      <c r="C80" s="71">
        <v>43</v>
      </c>
      <c r="D80" s="71">
        <v>21</v>
      </c>
      <c r="E80" s="71">
        <f>SUM(C80:D80)</f>
        <v>64</v>
      </c>
      <c r="F80" s="19"/>
    </row>
    <row r="81" spans="1:6" ht="12.75">
      <c r="A81" s="1" t="s">
        <v>100</v>
      </c>
      <c r="B81" s="1"/>
      <c r="C81" s="71">
        <v>9</v>
      </c>
      <c r="D81" s="71">
        <v>6</v>
      </c>
      <c r="E81" s="71">
        <f aca="true" t="shared" si="6" ref="E81:E89">SUM(C81:D81)</f>
        <v>15</v>
      </c>
      <c r="F81" s="19"/>
    </row>
    <row r="82" spans="1:6" ht="12.75">
      <c r="A82" s="1" t="s">
        <v>102</v>
      </c>
      <c r="B82" s="1"/>
      <c r="C82" s="71">
        <v>28</v>
      </c>
      <c r="D82" s="71">
        <v>24</v>
      </c>
      <c r="E82" s="71">
        <f t="shared" si="6"/>
        <v>52</v>
      </c>
      <c r="F82" s="19"/>
    </row>
    <row r="83" spans="1:6" ht="12.75">
      <c r="A83" s="1" t="s">
        <v>103</v>
      </c>
      <c r="B83" s="1"/>
      <c r="C83" s="71">
        <v>71</v>
      </c>
      <c r="D83" s="71">
        <v>32</v>
      </c>
      <c r="E83" s="71">
        <f t="shared" si="6"/>
        <v>103</v>
      </c>
      <c r="F83" s="19"/>
    </row>
    <row r="84" spans="1:6" ht="12.75">
      <c r="A84" s="1" t="s">
        <v>104</v>
      </c>
      <c r="B84" s="1"/>
      <c r="C84" s="72" t="s">
        <v>126</v>
      </c>
      <c r="D84" s="71">
        <v>6</v>
      </c>
      <c r="E84" s="71">
        <f t="shared" si="6"/>
        <v>6</v>
      </c>
      <c r="F84" s="19"/>
    </row>
    <row r="85" spans="1:5" ht="12.75">
      <c r="A85" s="1" t="s">
        <v>105</v>
      </c>
      <c r="B85" s="1"/>
      <c r="C85" s="72" t="s">
        <v>126</v>
      </c>
      <c r="D85" s="71">
        <v>24</v>
      </c>
      <c r="E85" s="71">
        <f t="shared" si="6"/>
        <v>24</v>
      </c>
    </row>
    <row r="86" spans="1:5" ht="12.75">
      <c r="A86" s="1" t="s">
        <v>106</v>
      </c>
      <c r="B86" s="1"/>
      <c r="C86" s="71">
        <v>5</v>
      </c>
      <c r="D86" s="72" t="s">
        <v>126</v>
      </c>
      <c r="E86" s="71">
        <f t="shared" si="6"/>
        <v>5</v>
      </c>
    </row>
    <row r="87" spans="1:5" ht="12.75">
      <c r="A87" s="1" t="s">
        <v>133</v>
      </c>
      <c r="B87" s="1"/>
      <c r="C87" s="71">
        <v>25</v>
      </c>
      <c r="D87" s="71">
        <v>21</v>
      </c>
      <c r="E87" s="71">
        <f t="shared" si="6"/>
        <v>46</v>
      </c>
    </row>
    <row r="88" spans="1:5" ht="12.75">
      <c r="A88" s="1" t="s">
        <v>108</v>
      </c>
      <c r="B88" s="1"/>
      <c r="C88" s="72" t="s">
        <v>126</v>
      </c>
      <c r="D88" s="71">
        <v>5</v>
      </c>
      <c r="E88" s="71">
        <f t="shared" si="6"/>
        <v>5</v>
      </c>
    </row>
    <row r="89" spans="1:5" ht="12.75">
      <c r="A89" s="1" t="s">
        <v>109</v>
      </c>
      <c r="B89" s="1"/>
      <c r="C89" s="71">
        <v>68</v>
      </c>
      <c r="D89" s="71">
        <v>59</v>
      </c>
      <c r="E89" s="71">
        <f t="shared" si="6"/>
        <v>127</v>
      </c>
    </row>
    <row r="90" spans="1:5" ht="16.5" customHeight="1">
      <c r="A90" s="52" t="s">
        <v>52</v>
      </c>
      <c r="B90" s="52"/>
      <c r="C90" s="69">
        <f>SUM(C91:C100)</f>
        <v>1208</v>
      </c>
      <c r="D90" s="69">
        <f>SUM(D91:D100)</f>
        <v>727</v>
      </c>
      <c r="E90" s="69">
        <f>C90+D90</f>
        <v>1935</v>
      </c>
    </row>
    <row r="91" spans="1:5" ht="12.75">
      <c r="A91" s="1" t="s">
        <v>101</v>
      </c>
      <c r="B91" s="1"/>
      <c r="C91" s="71">
        <v>132</v>
      </c>
      <c r="D91" s="71">
        <v>72</v>
      </c>
      <c r="E91" s="71">
        <f>SUM(C91:D91)</f>
        <v>204</v>
      </c>
    </row>
    <row r="92" spans="1:5" ht="12.75">
      <c r="A92" s="1" t="s">
        <v>100</v>
      </c>
      <c r="B92" s="1"/>
      <c r="C92" s="71">
        <v>13</v>
      </c>
      <c r="D92" s="72">
        <v>4</v>
      </c>
      <c r="E92" s="71">
        <f aca="true" t="shared" si="7" ref="E92:E100">SUM(C92:D92)</f>
        <v>17</v>
      </c>
    </row>
    <row r="93" spans="1:5" ht="12.75">
      <c r="A93" s="1" t="s">
        <v>102</v>
      </c>
      <c r="B93" s="1"/>
      <c r="C93" s="71">
        <v>216</v>
      </c>
      <c r="D93" s="72">
        <v>125</v>
      </c>
      <c r="E93" s="71">
        <f t="shared" si="7"/>
        <v>341</v>
      </c>
    </row>
    <row r="94" spans="1:5" ht="12.75">
      <c r="A94" s="1" t="s">
        <v>103</v>
      </c>
      <c r="B94" s="1"/>
      <c r="C94" s="71">
        <v>376</v>
      </c>
      <c r="D94" s="72">
        <v>240</v>
      </c>
      <c r="E94" s="71">
        <f t="shared" si="7"/>
        <v>616</v>
      </c>
    </row>
    <row r="95" spans="1:5" ht="12.75">
      <c r="A95" s="1" t="s">
        <v>104</v>
      </c>
      <c r="B95" s="1"/>
      <c r="C95" s="71">
        <v>26</v>
      </c>
      <c r="D95" s="72">
        <v>38</v>
      </c>
      <c r="E95" s="71">
        <f t="shared" si="7"/>
        <v>64</v>
      </c>
    </row>
    <row r="96" spans="1:5" ht="12.75">
      <c r="A96" s="1" t="s">
        <v>105</v>
      </c>
      <c r="B96" s="1"/>
      <c r="C96" s="71">
        <v>20</v>
      </c>
      <c r="D96" s="72">
        <v>23</v>
      </c>
      <c r="E96" s="71">
        <f t="shared" si="7"/>
        <v>43</v>
      </c>
    </row>
    <row r="97" spans="1:5" ht="12.75">
      <c r="A97" s="1" t="s">
        <v>106</v>
      </c>
      <c r="B97" s="1"/>
      <c r="C97" s="71">
        <v>11</v>
      </c>
      <c r="D97" s="72" t="s">
        <v>126</v>
      </c>
      <c r="E97" s="71">
        <f t="shared" si="7"/>
        <v>11</v>
      </c>
    </row>
    <row r="98" spans="1:5" ht="12.75">
      <c r="A98" s="1" t="s">
        <v>133</v>
      </c>
      <c r="B98" s="1"/>
      <c r="C98" s="71">
        <v>50</v>
      </c>
      <c r="D98" s="71">
        <v>9</v>
      </c>
      <c r="E98" s="71">
        <f t="shared" si="7"/>
        <v>59</v>
      </c>
    </row>
    <row r="99" spans="1:5" ht="12.75">
      <c r="A99" s="1" t="s">
        <v>108</v>
      </c>
      <c r="B99" s="1"/>
      <c r="C99" s="53">
        <v>48</v>
      </c>
      <c r="D99" s="53">
        <v>30</v>
      </c>
      <c r="E99" s="53">
        <f t="shared" si="7"/>
        <v>78</v>
      </c>
    </row>
    <row r="100" spans="1:6" ht="12.75">
      <c r="A100" s="2" t="s">
        <v>109</v>
      </c>
      <c r="B100" s="2"/>
      <c r="C100" s="53">
        <v>316</v>
      </c>
      <c r="D100" s="53">
        <v>186</v>
      </c>
      <c r="E100" s="53">
        <f t="shared" si="7"/>
        <v>502</v>
      </c>
      <c r="F100" s="9"/>
    </row>
    <row r="101" spans="1:6" ht="24" customHeight="1">
      <c r="A101" s="44" t="s">
        <v>109</v>
      </c>
      <c r="B101" s="7"/>
      <c r="C101" s="46"/>
      <c r="D101" s="46"/>
      <c r="E101" s="46"/>
      <c r="F101" s="8"/>
    </row>
    <row r="102" spans="1:6" ht="36.75" customHeight="1">
      <c r="A102" s="115" t="s">
        <v>135</v>
      </c>
      <c r="B102" s="102"/>
      <c r="C102" s="102"/>
      <c r="D102" s="102"/>
      <c r="E102" s="102"/>
      <c r="F102" s="102"/>
    </row>
  </sheetData>
  <sheetProtection/>
  <mergeCells count="5">
    <mergeCell ref="A102:F102"/>
    <mergeCell ref="C55:E55"/>
    <mergeCell ref="A1:F1"/>
    <mergeCell ref="A3:F3"/>
    <mergeCell ref="C4:E4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2"/>
  <rowBreaks count="1" manualBreakCount="1">
    <brk id="52" max="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1.421875" style="0" customWidth="1"/>
    <col min="2" max="3" width="9.7109375" style="0" customWidth="1"/>
    <col min="4" max="4" width="1.8515625" style="0" customWidth="1"/>
    <col min="5" max="6" width="9.7109375" style="0" customWidth="1"/>
    <col min="7" max="7" width="1.7109375" style="0" customWidth="1"/>
    <col min="8" max="9" width="9.7109375" style="0" customWidth="1"/>
  </cols>
  <sheetData>
    <row r="1" spans="1:9" ht="26.25" customHeight="1">
      <c r="A1" s="111" t="s">
        <v>161</v>
      </c>
      <c r="B1" s="111"/>
      <c r="C1" s="111"/>
      <c r="D1" s="111"/>
      <c r="E1" s="111"/>
      <c r="F1" s="111"/>
      <c r="G1" s="111"/>
      <c r="H1" s="104"/>
      <c r="I1" s="104"/>
    </row>
    <row r="2" spans="1:9" ht="6" customHeight="1">
      <c r="A2" s="24"/>
      <c r="B2" s="24"/>
      <c r="C2" s="24"/>
      <c r="D2" s="24"/>
      <c r="E2" s="24"/>
      <c r="F2" s="24"/>
      <c r="G2" s="24"/>
      <c r="H2" s="24"/>
      <c r="I2" s="24"/>
    </row>
    <row r="3" spans="1:9" ht="29.25" customHeight="1">
      <c r="A3" s="112" t="s">
        <v>139</v>
      </c>
      <c r="B3" s="112"/>
      <c r="C3" s="112"/>
      <c r="D3" s="112"/>
      <c r="E3" s="112"/>
      <c r="F3" s="112"/>
      <c r="G3" s="112"/>
      <c r="H3" s="112"/>
      <c r="I3" s="112"/>
    </row>
    <row r="4" spans="1:9" ht="18.75" customHeight="1">
      <c r="A4" s="26" t="s">
        <v>89</v>
      </c>
      <c r="B4" s="41" t="s">
        <v>55</v>
      </c>
      <c r="C4" s="16"/>
      <c r="D4" s="27"/>
      <c r="E4" s="41" t="s">
        <v>56</v>
      </c>
      <c r="F4" s="16"/>
      <c r="G4" s="27"/>
      <c r="H4" s="98" t="s">
        <v>2</v>
      </c>
      <c r="I4" s="98"/>
    </row>
    <row r="5" spans="1:9" ht="18.75" customHeight="1">
      <c r="A5" s="28" t="s">
        <v>61</v>
      </c>
      <c r="B5" s="4" t="s">
        <v>0</v>
      </c>
      <c r="C5" s="4" t="s">
        <v>60</v>
      </c>
      <c r="D5" s="4"/>
      <c r="E5" s="4" t="s">
        <v>0</v>
      </c>
      <c r="F5" s="4" t="s">
        <v>60</v>
      </c>
      <c r="G5" s="4"/>
      <c r="H5" s="4" t="s">
        <v>0</v>
      </c>
      <c r="I5" s="4" t="s">
        <v>60</v>
      </c>
    </row>
    <row r="6" spans="1:9" ht="18.75" customHeight="1">
      <c r="A6" s="37" t="s">
        <v>67</v>
      </c>
      <c r="B6" s="18"/>
      <c r="C6" s="38"/>
      <c r="D6" s="38"/>
      <c r="E6" s="18"/>
      <c r="F6" s="38"/>
      <c r="G6" s="38"/>
      <c r="H6" s="18"/>
      <c r="I6" s="47"/>
    </row>
    <row r="7" spans="1:9" ht="12.75">
      <c r="A7" s="1" t="s">
        <v>4</v>
      </c>
      <c r="B7" s="5"/>
      <c r="C7" s="5"/>
      <c r="D7" s="5"/>
      <c r="E7" s="5"/>
      <c r="F7" s="5"/>
      <c r="G7" s="5"/>
      <c r="H7" s="5"/>
      <c r="I7" s="5"/>
    </row>
    <row r="8" spans="1:9" ht="12.75">
      <c r="A8" s="1" t="s">
        <v>116</v>
      </c>
      <c r="B8" s="50">
        <v>182</v>
      </c>
      <c r="C8" s="68">
        <v>2.902</v>
      </c>
      <c r="D8" s="50"/>
      <c r="E8" s="50">
        <v>170</v>
      </c>
      <c r="F8" s="68">
        <v>2.424</v>
      </c>
      <c r="G8" s="66"/>
      <c r="H8" s="50">
        <f aca="true" t="shared" si="0" ref="H8:I10">B8+E8</f>
        <v>352</v>
      </c>
      <c r="I8" s="68">
        <f t="shared" si="0"/>
        <v>5.3260000000000005</v>
      </c>
    </row>
    <row r="9" spans="1:9" ht="12.75">
      <c r="A9" s="1" t="s">
        <v>115</v>
      </c>
      <c r="B9" s="50">
        <v>9</v>
      </c>
      <c r="C9" s="68">
        <v>0.029</v>
      </c>
      <c r="D9" s="50"/>
      <c r="E9" s="50">
        <v>8</v>
      </c>
      <c r="F9" s="68">
        <v>0.032</v>
      </c>
      <c r="G9" s="66"/>
      <c r="H9" s="50">
        <f t="shared" si="0"/>
        <v>17</v>
      </c>
      <c r="I9" s="68">
        <f t="shared" si="0"/>
        <v>0.061</v>
      </c>
    </row>
    <row r="10" spans="1:9" ht="12.75">
      <c r="A10" s="25" t="s">
        <v>68</v>
      </c>
      <c r="B10" s="50">
        <v>123</v>
      </c>
      <c r="C10" s="68">
        <v>5.334</v>
      </c>
      <c r="D10" s="50"/>
      <c r="E10" s="50">
        <v>123</v>
      </c>
      <c r="F10" s="68">
        <v>4.467</v>
      </c>
      <c r="G10" s="66"/>
      <c r="H10" s="50">
        <f t="shared" si="0"/>
        <v>246</v>
      </c>
      <c r="I10" s="68">
        <f t="shared" si="0"/>
        <v>9.800999999999998</v>
      </c>
    </row>
    <row r="11" spans="1:9" ht="22.5">
      <c r="A11" s="25" t="s">
        <v>70</v>
      </c>
      <c r="B11" s="66"/>
      <c r="C11" s="67"/>
      <c r="D11" s="66"/>
      <c r="E11" s="66"/>
      <c r="F11" s="67"/>
      <c r="G11" s="66"/>
      <c r="H11" s="50"/>
      <c r="I11" s="68"/>
    </row>
    <row r="12" spans="1:9" ht="12.75">
      <c r="A12" s="1" t="s">
        <v>116</v>
      </c>
      <c r="B12" s="50">
        <v>14980</v>
      </c>
      <c r="C12" s="68">
        <v>255.047</v>
      </c>
      <c r="D12" s="66"/>
      <c r="E12" s="50">
        <v>9799</v>
      </c>
      <c r="F12" s="68">
        <v>170.184</v>
      </c>
      <c r="G12" s="66"/>
      <c r="H12" s="50">
        <f aca="true" t="shared" si="1" ref="H12:I14">B12+E12</f>
        <v>24779</v>
      </c>
      <c r="I12" s="68">
        <f t="shared" si="1"/>
        <v>425.231</v>
      </c>
    </row>
    <row r="13" spans="1:9" ht="12.75">
      <c r="A13" s="1" t="s">
        <v>115</v>
      </c>
      <c r="B13" s="50">
        <v>228</v>
      </c>
      <c r="C13" s="68">
        <v>0.993</v>
      </c>
      <c r="D13" s="66"/>
      <c r="E13" s="50">
        <v>135</v>
      </c>
      <c r="F13" s="68">
        <v>0.596</v>
      </c>
      <c r="G13" s="66"/>
      <c r="H13" s="50">
        <f t="shared" si="1"/>
        <v>363</v>
      </c>
      <c r="I13" s="68">
        <f t="shared" si="1"/>
        <v>1.589</v>
      </c>
    </row>
    <row r="14" spans="1:9" ht="12.75">
      <c r="A14" s="25" t="s">
        <v>68</v>
      </c>
      <c r="B14" s="50">
        <v>12069</v>
      </c>
      <c r="C14" s="68">
        <v>655.435</v>
      </c>
      <c r="D14" s="66"/>
      <c r="E14" s="50">
        <v>8008</v>
      </c>
      <c r="F14" s="68">
        <v>437.013</v>
      </c>
      <c r="G14" s="66"/>
      <c r="H14" s="50">
        <f t="shared" si="1"/>
        <v>20077</v>
      </c>
      <c r="I14" s="68">
        <f t="shared" si="1"/>
        <v>1092.4479999999999</v>
      </c>
    </row>
    <row r="15" spans="1:9" ht="12.75">
      <c r="A15" s="7" t="s">
        <v>168</v>
      </c>
      <c r="B15" s="66"/>
      <c r="C15" s="67"/>
      <c r="D15" s="66"/>
      <c r="E15" s="66"/>
      <c r="F15" s="67"/>
      <c r="G15" s="66"/>
      <c r="H15" s="50"/>
      <c r="I15" s="68"/>
    </row>
    <row r="16" spans="1:9" ht="12.75">
      <c r="A16" s="1" t="s">
        <v>116</v>
      </c>
      <c r="B16" s="50">
        <v>15149</v>
      </c>
      <c r="C16" s="68">
        <f>C8+C12</f>
        <v>257.949</v>
      </c>
      <c r="D16" s="66"/>
      <c r="E16" s="50">
        <v>9963</v>
      </c>
      <c r="F16" s="68">
        <f>F8+F12</f>
        <v>172.608</v>
      </c>
      <c r="G16" s="66"/>
      <c r="H16" s="50">
        <f>B16+E16</f>
        <v>25112</v>
      </c>
      <c r="I16" s="68">
        <f>I8+I12</f>
        <v>430.557</v>
      </c>
    </row>
    <row r="17" spans="1:9" ht="12.75">
      <c r="A17" s="7" t="s">
        <v>115</v>
      </c>
      <c r="B17" s="50">
        <v>237</v>
      </c>
      <c r="C17" s="68">
        <f>C9+C13</f>
        <v>1.022</v>
      </c>
      <c r="D17" s="66"/>
      <c r="E17" s="50">
        <v>143</v>
      </c>
      <c r="F17" s="68">
        <f>F9+F13</f>
        <v>0.628</v>
      </c>
      <c r="G17" s="66"/>
      <c r="H17" s="50">
        <f>B17+E17</f>
        <v>380</v>
      </c>
      <c r="I17" s="68">
        <f>I9+I13</f>
        <v>1.65</v>
      </c>
    </row>
    <row r="18" spans="1:9" ht="12.75">
      <c r="A18" s="7" t="s">
        <v>68</v>
      </c>
      <c r="B18" s="50">
        <v>12182</v>
      </c>
      <c r="C18" s="68">
        <f>C10+C14</f>
        <v>660.7689999999999</v>
      </c>
      <c r="D18" s="66"/>
      <c r="E18" s="50">
        <v>8125</v>
      </c>
      <c r="F18" s="68">
        <f>F10+F14</f>
        <v>441.47999999999996</v>
      </c>
      <c r="G18" s="66"/>
      <c r="H18" s="50">
        <f>B18+E18</f>
        <v>20307</v>
      </c>
      <c r="I18" s="68">
        <f>I10+I14</f>
        <v>1102.2489999999998</v>
      </c>
    </row>
    <row r="19" spans="1:9" ht="16.5" customHeight="1">
      <c r="A19" s="42" t="s">
        <v>66</v>
      </c>
      <c r="B19" s="66"/>
      <c r="C19" s="67"/>
      <c r="D19" s="66"/>
      <c r="E19" s="66"/>
      <c r="F19" s="67"/>
      <c r="G19" s="66"/>
      <c r="H19" s="50"/>
      <c r="I19" s="68"/>
    </row>
    <row r="20" spans="1:9" ht="12.75">
      <c r="A20" s="1" t="s">
        <v>4</v>
      </c>
      <c r="B20" s="66"/>
      <c r="C20" s="67"/>
      <c r="D20" s="66"/>
      <c r="E20" s="66"/>
      <c r="F20" s="67"/>
      <c r="G20" s="66"/>
      <c r="H20" s="50"/>
      <c r="I20" s="68"/>
    </row>
    <row r="21" spans="1:9" ht="12.75">
      <c r="A21" s="1" t="s">
        <v>62</v>
      </c>
      <c r="B21" s="50">
        <v>20</v>
      </c>
      <c r="C21" s="68">
        <v>0.039</v>
      </c>
      <c r="D21" s="66"/>
      <c r="E21" s="50">
        <v>22</v>
      </c>
      <c r="F21" s="68">
        <v>0.033</v>
      </c>
      <c r="G21" s="66"/>
      <c r="H21" s="50">
        <f aca="true" t="shared" si="2" ref="H21:I23">B21+E21</f>
        <v>42</v>
      </c>
      <c r="I21" s="68">
        <f t="shared" si="2"/>
        <v>0.07200000000000001</v>
      </c>
    </row>
    <row r="22" spans="1:9" ht="12.75">
      <c r="A22" s="25" t="s">
        <v>63</v>
      </c>
      <c r="B22" s="50">
        <v>15</v>
      </c>
      <c r="C22" s="68">
        <v>0.082</v>
      </c>
      <c r="D22" s="66"/>
      <c r="E22" s="50">
        <v>34</v>
      </c>
      <c r="F22" s="68">
        <v>0.167</v>
      </c>
      <c r="G22" s="66"/>
      <c r="H22" s="50">
        <f t="shared" si="2"/>
        <v>49</v>
      </c>
      <c r="I22" s="68">
        <f t="shared" si="2"/>
        <v>0.249</v>
      </c>
    </row>
    <row r="23" spans="1:9" ht="12.75">
      <c r="A23" s="1" t="s">
        <v>64</v>
      </c>
      <c r="B23" s="50">
        <v>37</v>
      </c>
      <c r="C23" s="68">
        <v>0.935</v>
      </c>
      <c r="D23" s="66"/>
      <c r="E23" s="50">
        <v>46</v>
      </c>
      <c r="F23" s="68">
        <v>1.009</v>
      </c>
      <c r="G23" s="66"/>
      <c r="H23" s="50">
        <f t="shared" si="2"/>
        <v>83</v>
      </c>
      <c r="I23" s="68">
        <f t="shared" si="2"/>
        <v>1.944</v>
      </c>
    </row>
    <row r="24" spans="1:9" ht="12.75">
      <c r="A24" s="1" t="s">
        <v>65</v>
      </c>
      <c r="B24" s="84" t="s">
        <v>113</v>
      </c>
      <c r="C24" s="86" t="s">
        <v>113</v>
      </c>
      <c r="D24" s="50"/>
      <c r="E24" s="72" t="s">
        <v>113</v>
      </c>
      <c r="F24" s="70" t="s">
        <v>113</v>
      </c>
      <c r="G24" s="50"/>
      <c r="H24" s="91" t="s">
        <v>113</v>
      </c>
      <c r="I24" s="92" t="s">
        <v>113</v>
      </c>
    </row>
    <row r="25" spans="1:9" ht="12.75">
      <c r="A25" s="1" t="s">
        <v>167</v>
      </c>
      <c r="B25" s="50">
        <v>58</v>
      </c>
      <c r="C25" s="68">
        <v>1.057</v>
      </c>
      <c r="D25" s="66"/>
      <c r="E25" s="50">
        <v>77</v>
      </c>
      <c r="F25" s="68">
        <v>1.21</v>
      </c>
      <c r="G25" s="66"/>
      <c r="H25" s="50">
        <f>B25+E25</f>
        <v>135</v>
      </c>
      <c r="I25" s="68">
        <f>C25+F25</f>
        <v>2.267</v>
      </c>
    </row>
    <row r="26" spans="1:9" ht="22.5">
      <c r="A26" s="25" t="s">
        <v>69</v>
      </c>
      <c r="B26" s="66"/>
      <c r="C26" s="67"/>
      <c r="D26" s="66"/>
      <c r="E26" s="66"/>
      <c r="F26" s="67"/>
      <c r="G26" s="66"/>
      <c r="H26" s="50"/>
      <c r="I26" s="68"/>
    </row>
    <row r="27" spans="1:9" ht="12.75">
      <c r="A27" s="1" t="s">
        <v>62</v>
      </c>
      <c r="B27" s="50">
        <v>3286</v>
      </c>
      <c r="C27" s="68">
        <v>9.502</v>
      </c>
      <c r="D27" s="66"/>
      <c r="E27" s="50">
        <v>2592</v>
      </c>
      <c r="F27" s="68">
        <v>7.71</v>
      </c>
      <c r="G27" s="66"/>
      <c r="H27" s="50">
        <f aca="true" t="shared" si="3" ref="H27:I32">B27+E27</f>
        <v>5878</v>
      </c>
      <c r="I27" s="68">
        <f t="shared" si="3"/>
        <v>17.212</v>
      </c>
    </row>
    <row r="28" spans="1:9" ht="12.75">
      <c r="A28" s="25" t="s">
        <v>63</v>
      </c>
      <c r="B28" s="50">
        <v>2745</v>
      </c>
      <c r="C28" s="68">
        <v>24.351</v>
      </c>
      <c r="D28" s="66"/>
      <c r="E28" s="50">
        <v>2256</v>
      </c>
      <c r="F28" s="68">
        <v>20.759</v>
      </c>
      <c r="G28" s="66"/>
      <c r="H28" s="50">
        <f t="shared" si="3"/>
        <v>5001</v>
      </c>
      <c r="I28" s="68">
        <f t="shared" si="3"/>
        <v>45.11</v>
      </c>
    </row>
    <row r="29" spans="1:9" ht="12.75">
      <c r="A29" s="1" t="s">
        <v>64</v>
      </c>
      <c r="B29" s="50">
        <v>5760</v>
      </c>
      <c r="C29" s="68">
        <v>192.916</v>
      </c>
      <c r="D29" s="66"/>
      <c r="E29" s="50">
        <v>3972</v>
      </c>
      <c r="F29" s="68">
        <v>138.105</v>
      </c>
      <c r="G29" s="66"/>
      <c r="H29" s="50">
        <f t="shared" si="3"/>
        <v>9732</v>
      </c>
      <c r="I29" s="68">
        <f t="shared" si="3"/>
        <v>331.02099999999996</v>
      </c>
    </row>
    <row r="30" spans="1:9" ht="12.75">
      <c r="A30" s="1" t="s">
        <v>65</v>
      </c>
      <c r="B30" s="50">
        <v>12</v>
      </c>
      <c r="C30" s="68">
        <v>0.245</v>
      </c>
      <c r="D30" s="66"/>
      <c r="E30" s="50">
        <v>17</v>
      </c>
      <c r="F30" s="68">
        <v>0.094</v>
      </c>
      <c r="G30" s="66"/>
      <c r="H30" s="50">
        <f t="shared" si="3"/>
        <v>29</v>
      </c>
      <c r="I30" s="68">
        <f t="shared" si="3"/>
        <v>0.33899999999999997</v>
      </c>
    </row>
    <row r="31" spans="1:9" ht="12.75">
      <c r="A31" s="1" t="s">
        <v>166</v>
      </c>
      <c r="B31" s="50">
        <v>6901</v>
      </c>
      <c r="C31" s="68">
        <v>227.015</v>
      </c>
      <c r="D31" s="66"/>
      <c r="E31" s="50">
        <v>4924</v>
      </c>
      <c r="F31" s="68">
        <v>166.669</v>
      </c>
      <c r="G31" s="66"/>
      <c r="H31" s="50">
        <f t="shared" si="3"/>
        <v>11825</v>
      </c>
      <c r="I31" s="68">
        <f t="shared" si="3"/>
        <v>393.68399999999997</v>
      </c>
    </row>
    <row r="32" spans="1:9" ht="12.75">
      <c r="A32" s="7" t="s">
        <v>165</v>
      </c>
      <c r="B32" s="50">
        <v>6953</v>
      </c>
      <c r="C32" s="68">
        <v>228.073</v>
      </c>
      <c r="D32" s="66"/>
      <c r="E32" s="50">
        <v>4996</v>
      </c>
      <c r="F32" s="68">
        <v>167.88</v>
      </c>
      <c r="G32" s="66"/>
      <c r="H32" s="50">
        <f t="shared" si="3"/>
        <v>11949</v>
      </c>
      <c r="I32" s="68">
        <f t="shared" si="3"/>
        <v>395.953</v>
      </c>
    </row>
    <row r="33" spans="1:9" ht="16.5" customHeight="1">
      <c r="A33" s="35" t="s">
        <v>164</v>
      </c>
      <c r="B33" s="87"/>
      <c r="C33" s="83">
        <f>C16+C17</f>
        <v>258.971</v>
      </c>
      <c r="D33" s="82"/>
      <c r="E33" s="82"/>
      <c r="F33" s="83">
        <f>F16+F17</f>
        <v>173.236</v>
      </c>
      <c r="G33" s="82"/>
      <c r="H33" s="82"/>
      <c r="I33" s="83">
        <f>C33+F33</f>
        <v>432.207</v>
      </c>
    </row>
    <row r="34" spans="1:9" ht="16.5" customHeight="1">
      <c r="A34" s="48" t="s">
        <v>162</v>
      </c>
      <c r="B34" s="87"/>
      <c r="C34" s="83">
        <f>C32+C18</f>
        <v>888.8419999999999</v>
      </c>
      <c r="D34" s="82"/>
      <c r="E34" s="82"/>
      <c r="F34" s="83">
        <f>F32+F18</f>
        <v>609.3599999999999</v>
      </c>
      <c r="G34" s="82"/>
      <c r="H34" s="82"/>
      <c r="I34" s="83">
        <f>C34+F34</f>
        <v>1498.2019999999998</v>
      </c>
    </row>
    <row r="35" spans="1:9" ht="25.5" customHeight="1">
      <c r="A35" s="49"/>
      <c r="B35" s="46"/>
      <c r="C35" s="46"/>
      <c r="D35" s="46"/>
      <c r="E35" s="46"/>
      <c r="F35" s="46"/>
      <c r="G35" s="46"/>
      <c r="H35" s="46"/>
      <c r="I35" s="46"/>
    </row>
    <row r="36" spans="1:9" ht="48.75" customHeight="1">
      <c r="A36" s="109" t="s">
        <v>163</v>
      </c>
      <c r="B36" s="109"/>
      <c r="C36" s="109"/>
      <c r="D36" s="109"/>
      <c r="E36" s="109"/>
      <c r="F36" s="109"/>
      <c r="G36" s="109"/>
      <c r="H36" s="109"/>
      <c r="I36" s="109"/>
    </row>
  </sheetData>
  <sheetProtection/>
  <mergeCells count="4">
    <mergeCell ref="A1:I1"/>
    <mergeCell ref="A3:I3"/>
    <mergeCell ref="H4:I4"/>
    <mergeCell ref="A36:I3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Monica Lindquist</cp:lastModifiedBy>
  <cp:lastPrinted>2009-11-10T11:30:43Z</cp:lastPrinted>
  <dcterms:created xsi:type="dcterms:W3CDTF">2001-10-25T09:10:40Z</dcterms:created>
  <dcterms:modified xsi:type="dcterms:W3CDTF">2009-11-10T14:35:50Z</dcterms:modified>
  <cp:category/>
  <cp:version/>
  <cp:contentType/>
  <cp:contentStatus/>
</cp:coreProperties>
</file>