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95" windowWidth="12120" windowHeight="9120" tabRatio="813" activeTab="0"/>
  </bookViews>
  <sheets>
    <sheet name="Tabell 3.1" sheetId="1" r:id="rId1"/>
    <sheet name="Tabell 3.2 " sheetId="2" r:id="rId2"/>
    <sheet name="Tabell 3.3" sheetId="3" r:id="rId3"/>
    <sheet name="Tabell 3.4" sheetId="4" r:id="rId4"/>
    <sheet name="Tabell 3.5" sheetId="5" r:id="rId5"/>
    <sheet name="Tabell 3.6" sheetId="6" r:id="rId6"/>
    <sheet name="Tabell  3.7" sheetId="7" r:id="rId7"/>
    <sheet name="Tabell 3.8" sheetId="8" r:id="rId8"/>
    <sheet name="Tabell 3.9, 3.10" sheetId="9" r:id="rId9"/>
    <sheet name="Tabell 3.11" sheetId="10" r:id="rId10"/>
    <sheet name="Tabell 3.12" sheetId="11" r:id="rId11"/>
    <sheet name="Tabell  3.13 " sheetId="12" r:id="rId12"/>
    <sheet name="Tabell  3.14" sheetId="13" r:id="rId13"/>
  </sheets>
  <definedNames>
    <definedName name="_xlnm.Print_Area" localSheetId="11">'Tabell  3.13 '!$A$1:$H$28</definedName>
    <definedName name="_xlnm.Print_Area" localSheetId="12">'Tabell  3.14'!$A$1:$K$29</definedName>
    <definedName name="_xlnm.Print_Area" localSheetId="6">'Tabell  3.7'!$A$1:$I$57</definedName>
    <definedName name="_xlnm.Print_Area" localSheetId="0">'Tabell 3.1'!$A$1:$L$26</definedName>
    <definedName name="_xlnm.Print_Area" localSheetId="9">'Tabell 3.11'!$A$1:$R$39</definedName>
    <definedName name="_xlnm.Print_Area" localSheetId="1">'Tabell 3.2 '!$A$1:$L$38</definedName>
    <definedName name="_xlnm.Print_Area" localSheetId="3">'Tabell 3.4'!$A$1:$L$49</definedName>
    <definedName name="_xlnm.Print_Area" localSheetId="5">'Tabell 3.6'!$A$1:$M$18</definedName>
    <definedName name="_xlnm.Print_Area" localSheetId="7">'Tabell 3.8'!$A$1:$R$42</definedName>
  </definedNames>
  <calcPr fullCalcOnLoad="1"/>
</workbook>
</file>

<file path=xl/sharedStrings.xml><?xml version="1.0" encoding="utf-8"?>
<sst xmlns="http://schemas.openxmlformats.org/spreadsheetml/2006/main" count="499" uniqueCount="143">
  <si>
    <t>Antal personer</t>
  </si>
  <si>
    <t>Total skuld, miljoner kr</t>
  </si>
  <si>
    <t>Genomsnittlig skuld, kr</t>
  </si>
  <si>
    <t>Ej återbetalningsskyldiga</t>
  </si>
  <si>
    <t>Män</t>
  </si>
  <si>
    <t>Kvinnor</t>
  </si>
  <si>
    <t>Summa</t>
  </si>
  <si>
    <t>Skuld, kr</t>
  </si>
  <si>
    <t>Antal</t>
  </si>
  <si>
    <t>%</t>
  </si>
  <si>
    <t xml:space="preserve">Antal </t>
  </si>
  <si>
    <t>Nya återbetalningsskyldiga</t>
  </si>
  <si>
    <t>Ålder</t>
  </si>
  <si>
    <t>Genomsnittlig avgift, kr</t>
  </si>
  <si>
    <t>30 - 39</t>
  </si>
  <si>
    <t>40 - 49</t>
  </si>
  <si>
    <t>50 - 59</t>
  </si>
  <si>
    <t xml:space="preserve">1 000 000 - </t>
  </si>
  <si>
    <t xml:space="preserve">   500 000 - 999 999</t>
  </si>
  <si>
    <t xml:space="preserve">   400 000 - 499 999</t>
  </si>
  <si>
    <t xml:space="preserve">   350 000 - 399 999</t>
  </si>
  <si>
    <t xml:space="preserve">   300 000 - 349 999</t>
  </si>
  <si>
    <t xml:space="preserve">   250 000 - 299 999</t>
  </si>
  <si>
    <t xml:space="preserve">   200 000 - 249 999</t>
  </si>
  <si>
    <t xml:space="preserve">   150 000 - 199 999</t>
  </si>
  <si>
    <t xml:space="preserve">   100 000 - 149 999</t>
  </si>
  <si>
    <t xml:space="preserve">     50 000 -   99 999</t>
  </si>
  <si>
    <t xml:space="preserve">              1 -   49 999</t>
  </si>
  <si>
    <t xml:space="preserve">60 - </t>
  </si>
  <si>
    <t>Tabell 3.1     Total och genomsnittlig skuld för personer med annuitetslån</t>
  </si>
  <si>
    <t>Årsbelopp, kr</t>
  </si>
  <si>
    <t>Samtliga</t>
  </si>
  <si>
    <t xml:space="preserve">         0</t>
  </si>
  <si>
    <t xml:space="preserve">         1 -   1 999</t>
  </si>
  <si>
    <t xml:space="preserve">  2 000 -   2 999</t>
  </si>
  <si>
    <t xml:space="preserve">  3 000 -   3 999</t>
  </si>
  <si>
    <t xml:space="preserve">  4 000 -   4 999</t>
  </si>
  <si>
    <t xml:space="preserve">  5 000 -   5 999</t>
  </si>
  <si>
    <t xml:space="preserve">  6 000 -   6 999</t>
  </si>
  <si>
    <t xml:space="preserve">  7 000 -   7 999</t>
  </si>
  <si>
    <t xml:space="preserve">  8 000 -   8 999</t>
  </si>
  <si>
    <t xml:space="preserve">  9 000 -   9 999</t>
  </si>
  <si>
    <t xml:space="preserve">10 000 - 14 999    </t>
  </si>
  <si>
    <t>15 000 - 19 999</t>
  </si>
  <si>
    <t>20 000 - 24 999</t>
  </si>
  <si>
    <t>25 000 - 49 999</t>
  </si>
  <si>
    <t xml:space="preserve">50 000 - </t>
  </si>
  <si>
    <t>Alla återbetalningsskyldiga</t>
  </si>
  <si>
    <t>Totalt</t>
  </si>
  <si>
    <t xml:space="preserve">Inbetalningstyp
</t>
  </si>
  <si>
    <t>Belopp, 
mnkr</t>
  </si>
  <si>
    <t>Frivillig betalning</t>
  </si>
  <si>
    <t>Inkomst, kr</t>
  </si>
  <si>
    <t>60 -</t>
  </si>
  <si>
    <t>Uppgift saknas</t>
  </si>
  <si>
    <t xml:space="preserve">              0</t>
  </si>
  <si>
    <t xml:space="preserve">              1 -   24 999</t>
  </si>
  <si>
    <t xml:space="preserve">     25 000 -   49 999</t>
  </si>
  <si>
    <t xml:space="preserve">     50 000 -   74 999</t>
  </si>
  <si>
    <t xml:space="preserve">     75 000 -   99 999 </t>
  </si>
  <si>
    <t xml:space="preserve">   100 000 - 124 999    </t>
  </si>
  <si>
    <t xml:space="preserve">   125 000 - 149 999</t>
  </si>
  <si>
    <t xml:space="preserve">   150 000 - 174 999</t>
  </si>
  <si>
    <t xml:space="preserve">   175 000 - 199 999</t>
  </si>
  <si>
    <t xml:space="preserve">   200 000 - 224 999</t>
  </si>
  <si>
    <t xml:space="preserve">   225 000 - 249 999</t>
  </si>
  <si>
    <t xml:space="preserve">   250 000 - 274 999</t>
  </si>
  <si>
    <t xml:space="preserve">   275 000 - 299 999</t>
  </si>
  <si>
    <t xml:space="preserve">   300 000 - 399 999</t>
  </si>
  <si>
    <t>1 000 000 -</t>
  </si>
  <si>
    <t xml:space="preserve">Län
</t>
  </si>
  <si>
    <t>Genomsnittsskuld</t>
  </si>
  <si>
    <t>Alla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</si>
  <si>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</si>
  <si>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</si>
  <si>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</si>
  <si>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</si>
  <si>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</si>
  <si>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</si>
  <si>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</si>
  <si>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</si>
  <si>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</si>
  <si>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</si>
  <si>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</si>
  <si>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</si>
  <si>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</si>
  <si>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</si>
  <si>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</si>
  <si>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</si>
  <si>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</si>
  <si>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</si>
  <si>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</si>
  <si>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</si>
  <si>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</si>
  <si>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Totalt hela landet</t>
  </si>
  <si>
    <t>Genomsnittsinkomst</t>
  </si>
  <si>
    <t>Genomsnittsårsbelopp</t>
  </si>
  <si>
    <t xml:space="preserve">Kvinnor </t>
  </si>
  <si>
    <t xml:space="preserve">Summa </t>
  </si>
  <si>
    <t>Återbetalningsskyldiga</t>
  </si>
  <si>
    <t>Tidigare återbetalningsskyldiga</t>
  </si>
  <si>
    <t xml:space="preserve">Samtliga </t>
  </si>
  <si>
    <t>3                Återbetalning av annuitetslån för studier efter den 30 juni 2001</t>
  </si>
  <si>
    <t>Tabell 3.10    Frivilliga inbetalningar
                       avseende annuitetslån</t>
  </si>
  <si>
    <t xml:space="preserve">År
</t>
  </si>
  <si>
    <t>Totalt inbetalt 
belopp, kr</t>
  </si>
  <si>
    <t>- 29</t>
  </si>
  <si>
    <t>2003</t>
  </si>
  <si>
    <t xml:space="preserve">     - 29</t>
  </si>
  <si>
    <t>Total debiterad avgift, miljoner kr</t>
  </si>
  <si>
    <t>Samtliga återbetalningsskyldiga</t>
  </si>
  <si>
    <t>Tabell 3.2     Antal återbetalningsskyldiga med annuitetslån fördelade efter ålder och kön</t>
  </si>
  <si>
    <t xml:space="preserve">                      Number of persons obligated to repay annuity loans, by size of debt and sex </t>
  </si>
  <si>
    <t xml:space="preserve">                       Voluntary repayment on
                       annuity loans</t>
  </si>
  <si>
    <t xml:space="preserve">                  Repayment of student loans taken after June 30, 2001</t>
  </si>
  <si>
    <t xml:space="preserve">                      Total and average debt for persons with annuity loans</t>
  </si>
  <si>
    <r>
      <t xml:space="preserve">                </t>
    </r>
    <r>
      <rPr>
        <sz val="10"/>
        <rFont val="Arial"/>
        <family val="2"/>
      </rPr>
      <t xml:space="preserve">      Number of persons obligated to repay annuity loans, by age and sex</t>
    </r>
  </si>
  <si>
    <t>Tabell 3.6     Debiterade årsbelopp, totalt och genomsnittligt fördelat på nya och tidigare 
                      återbetalningsskyldiga som har annuitetslån</t>
  </si>
  <si>
    <r>
      <t xml:space="preserve">           </t>
    </r>
    <r>
      <rPr>
        <sz val="10"/>
        <rFont val="Arial"/>
        <family val="2"/>
      </rPr>
      <t xml:space="preserve">           Annual charges for annuity loans, total and average charges, divided into the categories 
                      persons with first-year obligation to repay and those with continued obligation to repay</t>
    </r>
  </si>
  <si>
    <t>2004</t>
  </si>
  <si>
    <t>Tabell 3.14    Genomsnitt av inkomst och årsbelopp för återbetalningsskyldiga 
                       bosatta i Sverige med annuitetslån fördelade på län och kön 
                       den 1 januari 2006</t>
  </si>
  <si>
    <r>
      <t xml:space="preserve">     </t>
    </r>
    <r>
      <rPr>
        <sz val="10"/>
        <rFont val="Arial"/>
        <family val="2"/>
      </rPr>
      <t xml:space="preserve">                 Number of persons with annuity loans, by sex and 
                      size of debt January 1, 2006</t>
    </r>
  </si>
  <si>
    <t>Tabell 3.5     Antal återbetalningsskyldiga med annuitetslån fördelade efter ålder 
                      och skuldens storlek den 1 januari 2006</t>
  </si>
  <si>
    <r>
      <t xml:space="preserve">            </t>
    </r>
    <r>
      <rPr>
        <sz val="10"/>
        <rFont val="Arial"/>
        <family val="2"/>
      </rPr>
      <t xml:space="preserve">          Number of persons obligated to repay annuity loans, by age and 
                      size of debt January 1, 2006</t>
    </r>
  </si>
  <si>
    <t>Tabell 3.4      Antal återbetalningsskyldiga med annuitetslån fördelade efter skuldens storlek och kön</t>
  </si>
  <si>
    <t>Tabell 3.7     Antal återbetalningsskyldiga med annuitetslån fördelade 
                      på kön och årsbelopp den 1 januari 2006</t>
  </si>
  <si>
    <t xml:space="preserve">                      Number of persons obligated to repay annuity loans, by sex 
                      and annual charges January 1, 2006</t>
  </si>
  <si>
    <t xml:space="preserve">Tabell 3.8     Antal återbetalningsskyldiga med annuitetslån fördelade på ålder 
                      och årsbelopp den 1 januari 2006   </t>
  </si>
  <si>
    <r>
      <t xml:space="preserve">       </t>
    </r>
    <r>
      <rPr>
        <sz val="10"/>
        <rFont val="Arial"/>
        <family val="2"/>
      </rPr>
      <t xml:space="preserve">               Number of persons obligated to repay annuity loans, by age and 
                      annual charges January 1, 2006</t>
    </r>
  </si>
  <si>
    <t>Tabell 3.9     Inbetalda årsbelopp m.m. 2005 
                      avseende annuitetslån</t>
  </si>
  <si>
    <t xml:space="preserve">                      Repayment in total 2005 on 
                      annuity loans</t>
  </si>
  <si>
    <t>2005</t>
  </si>
  <si>
    <t>Tabell 3.11    Antal återbetalningsskyldiga 2006 med annuitetslån fördelade på ålder och 
                       inkomst under inkomståret 2004</t>
  </si>
  <si>
    <r>
      <t xml:space="preserve">             </t>
    </r>
    <r>
      <rPr>
        <sz val="10"/>
        <rFont val="Arial"/>
        <family val="2"/>
      </rPr>
      <t xml:space="preserve">          Number of persons 2006 obligated to repay annuity loans, by age and 
                       income during income year 2004</t>
    </r>
  </si>
  <si>
    <t xml:space="preserve">Tabell 3.12    Antal återbetalningsskyldiga 2006 med annuitetslån
                       fördelade på kön och inkomst under inkomståret 2004 </t>
  </si>
  <si>
    <r>
      <t xml:space="preserve">             </t>
    </r>
    <r>
      <rPr>
        <sz val="10"/>
        <rFont val="Arial"/>
        <family val="2"/>
      </rPr>
      <t xml:space="preserve">          Number of persons 2006 obligated to repay annuity 
                       loans, by sex and income during income year 2004</t>
    </r>
  </si>
  <si>
    <t>Tabell 3.13    Genomsnittsskuld för bosatta i Sverige med
                       annuitetslån fördelade på län och kön 
                       den 1 januari 2006</t>
  </si>
  <si>
    <r>
      <t xml:space="preserve">            </t>
    </r>
    <r>
      <rPr>
        <sz val="10"/>
        <rFont val="Arial"/>
        <family val="2"/>
      </rPr>
      <t xml:space="preserve">           Average debt for residents in Sweden
                       with annuity loans, by sex and county 
                       in Sweden January 1, 2006</t>
    </r>
  </si>
  <si>
    <t>Tabell 3.3     Antal personer med annuitetslån fördelade efter kön 
                      och skuldens storlek den 1 januari 2006</t>
  </si>
  <si>
    <t xml:space="preserve">Samtliga återbetalningsskyldiga </t>
  </si>
  <si>
    <t>Nya återbetalningsskyldiga 2006</t>
  </si>
  <si>
    <t>Årsbelopp 2002–2005</t>
  </si>
  <si>
    <r>
      <t xml:space="preserve">            </t>
    </r>
    <r>
      <rPr>
        <sz val="10"/>
        <rFont val="Arial"/>
        <family val="2"/>
      </rPr>
      <t xml:space="preserve">           Average income and annual amounts for persons obligated to repay 
                       annuity loans, by sex and county in Sweden, January 1, 2006</t>
    </r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</si>
</sst>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#,###.00"/>
    <numFmt numFmtId="166" formatCode="_-* #,##0.000\ _k_r_-;\-* #,##0.000\ _k_r_-;_-* &quot;-&quot;??\ _k_r_-;_-@_-"/>
    <numFmt numFmtId="167" formatCode="_-* #,##0.0\ _k_r_-;\-* #,##0.0\ _k_r_-;_-* &quot;-&quot;??\ _k_r_-;_-@_-"/>
    <numFmt numFmtId="168" formatCode="_-* #,##0\ _k_r_-;\-* #,##0\ _k_r_-;_-* &quot;-&quot;??\ _k_r_-;_-@_-"/>
    <numFmt numFmtId="169" formatCode="#,##0.00_ ;\-#,##0.00\ "/>
    <numFmt numFmtId="170" formatCode="#,##0.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10"/>
      <name val="Arial"/>
      <family val="2"/>
    </font>
    <font>
      <sz val="10"/>
      <color indexed="12"/>
      <name val="Arial"/>
      <family val="2"/>
    </font>
    <font>
      <sz val="8.5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170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/>
    </xf>
    <xf numFmtId="17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 wrapText="1"/>
    </xf>
    <xf numFmtId="3" fontId="2" fillId="0" borderId="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49" fontId="2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70" fontId="2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38100</xdr:rowOff>
    </xdr:from>
    <xdr:to>
      <xdr:col>0</xdr:col>
      <xdr:colOff>1419225</xdr:colOff>
      <xdr:row>21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38100</xdr:rowOff>
    </xdr:from>
    <xdr:to>
      <xdr:col>0</xdr:col>
      <xdr:colOff>1409700</xdr:colOff>
      <xdr:row>25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2447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38100</xdr:rowOff>
    </xdr:from>
    <xdr:to>
      <xdr:col>0</xdr:col>
      <xdr:colOff>1419225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38100</xdr:rowOff>
    </xdr:from>
    <xdr:to>
      <xdr:col>0</xdr:col>
      <xdr:colOff>1409700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38100</xdr:rowOff>
    </xdr:from>
    <xdr:to>
      <xdr:col>0</xdr:col>
      <xdr:colOff>1419225</xdr:colOff>
      <xdr:row>33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17</xdr:row>
      <xdr:rowOff>28575</xdr:rowOff>
    </xdr:from>
    <xdr:to>
      <xdr:col>0</xdr:col>
      <xdr:colOff>1447800</xdr:colOff>
      <xdr:row>17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623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38100</xdr:rowOff>
    </xdr:from>
    <xdr:to>
      <xdr:col>0</xdr:col>
      <xdr:colOff>1409700</xdr:colOff>
      <xdr:row>56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8685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0</xdr:col>
      <xdr:colOff>1419225</xdr:colOff>
      <xdr:row>41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86650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28575</xdr:rowOff>
    </xdr:from>
    <xdr:to>
      <xdr:col>0</xdr:col>
      <xdr:colOff>1409700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65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1419225</xdr:colOff>
      <xdr:row>18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38100</xdr:rowOff>
    </xdr:from>
    <xdr:to>
      <xdr:col>0</xdr:col>
      <xdr:colOff>1409700</xdr:colOff>
      <xdr:row>26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22.28125" style="0" customWidth="1"/>
    <col min="2" max="3" width="6.7109375" style="0" customWidth="1"/>
    <col min="4" max="4" width="8.28125" style="0" customWidth="1"/>
    <col min="5" max="5" width="1.1484375" style="0" customWidth="1"/>
    <col min="6" max="7" width="6.7109375" style="0" customWidth="1"/>
    <col min="8" max="8" width="8.28125" style="0" customWidth="1"/>
    <col min="9" max="9" width="0.9921875" style="0" customWidth="1"/>
    <col min="10" max="11" width="6.7109375" style="0" customWidth="1"/>
    <col min="12" max="12" width="6.8515625" style="0" customWidth="1"/>
    <col min="13" max="13" width="1.8515625" style="0" customWidth="1"/>
  </cols>
  <sheetData>
    <row r="1" spans="1:18" ht="15.75">
      <c r="A1" s="43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Q1" s="1"/>
      <c r="R1" s="1"/>
    </row>
    <row r="2" spans="1:18" ht="12.75" customHeight="1">
      <c r="A2" s="43"/>
      <c r="B2" s="39"/>
      <c r="C2" s="39"/>
      <c r="D2" s="39"/>
      <c r="E2" s="39"/>
      <c r="F2" s="39"/>
      <c r="G2" s="39"/>
      <c r="H2" s="39"/>
      <c r="I2" s="39"/>
      <c r="J2" s="39"/>
      <c r="K2" s="39"/>
      <c r="Q2" s="1"/>
      <c r="R2" s="1"/>
    </row>
    <row r="3" spans="1:18" ht="15.75" customHeight="1">
      <c r="A3" s="87" t="s">
        <v>114</v>
      </c>
      <c r="B3" s="88"/>
      <c r="C3" s="88"/>
      <c r="D3" s="88"/>
      <c r="E3" s="88"/>
      <c r="F3" s="88"/>
      <c r="G3" s="88"/>
      <c r="H3" s="88"/>
      <c r="I3" s="89"/>
      <c r="J3" s="89"/>
      <c r="K3" s="89"/>
      <c r="L3" s="89"/>
      <c r="Q3" s="1"/>
      <c r="R3" s="1"/>
    </row>
    <row r="4" spans="1:18" ht="15.75" customHeight="1">
      <c r="A4" s="43"/>
      <c r="B4" s="39"/>
      <c r="C4" s="39"/>
      <c r="D4" s="39"/>
      <c r="E4" s="39"/>
      <c r="F4" s="39"/>
      <c r="G4" s="39"/>
      <c r="H4" s="39"/>
      <c r="I4" s="39"/>
      <c r="J4" s="39"/>
      <c r="K4" s="39"/>
      <c r="Q4" s="1"/>
      <c r="R4" s="1"/>
    </row>
    <row r="5" spans="1:18" ht="12.75" customHeight="1">
      <c r="A5" s="93" t="s">
        <v>29</v>
      </c>
      <c r="B5" s="94"/>
      <c r="C5" s="94"/>
      <c r="D5" s="94"/>
      <c r="E5" s="94"/>
      <c r="F5" s="94"/>
      <c r="G5" s="94"/>
      <c r="H5" s="94"/>
      <c r="I5" s="95"/>
      <c r="J5" s="95"/>
      <c r="K5" s="95"/>
      <c r="L5" s="95"/>
      <c r="Q5" s="1"/>
      <c r="R5" s="1"/>
    </row>
    <row r="6" spans="1:18" ht="12.75" customHeight="1">
      <c r="A6" s="77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Q6" s="1"/>
      <c r="R6" s="1"/>
    </row>
    <row r="7" spans="1:18" ht="12.75" customHeight="1">
      <c r="A7" s="96" t="s">
        <v>115</v>
      </c>
      <c r="B7" s="94"/>
      <c r="C7" s="94"/>
      <c r="D7" s="94"/>
      <c r="E7" s="94"/>
      <c r="F7" s="94"/>
      <c r="G7" s="94"/>
      <c r="H7" s="94"/>
      <c r="I7" s="97"/>
      <c r="J7" s="97"/>
      <c r="K7" s="97"/>
      <c r="L7" s="97"/>
      <c r="Q7" s="1"/>
      <c r="R7" s="1"/>
    </row>
    <row r="8" spans="1:18" ht="15.75" customHeight="1">
      <c r="A8" s="32"/>
      <c r="B8" s="90">
        <v>37987</v>
      </c>
      <c r="C8" s="92"/>
      <c r="D8" s="92"/>
      <c r="E8" s="84"/>
      <c r="F8" s="90">
        <v>38353</v>
      </c>
      <c r="G8" s="90"/>
      <c r="H8" s="90"/>
      <c r="I8" s="86"/>
      <c r="J8" s="90">
        <v>38718</v>
      </c>
      <c r="K8" s="91"/>
      <c r="L8" s="91"/>
      <c r="Q8" s="15"/>
      <c r="R8" s="1"/>
    </row>
    <row r="9" spans="1:18" ht="15" customHeight="1">
      <c r="A9" s="34"/>
      <c r="B9" s="35" t="s">
        <v>4</v>
      </c>
      <c r="C9" s="35" t="s">
        <v>5</v>
      </c>
      <c r="D9" s="35" t="s">
        <v>6</v>
      </c>
      <c r="E9" s="75"/>
      <c r="F9" s="35" t="s">
        <v>4</v>
      </c>
      <c r="G9" s="35" t="s">
        <v>5</v>
      </c>
      <c r="H9" s="35" t="s">
        <v>6</v>
      </c>
      <c r="I9" s="27"/>
      <c r="J9" s="35" t="s">
        <v>4</v>
      </c>
      <c r="K9" s="35" t="s">
        <v>5</v>
      </c>
      <c r="L9" s="35" t="s">
        <v>6</v>
      </c>
      <c r="M9" s="24"/>
      <c r="Q9" s="44"/>
      <c r="R9" s="1"/>
    </row>
    <row r="10" spans="1:18" ht="20.25" customHeight="1">
      <c r="A10" s="36" t="s">
        <v>99</v>
      </c>
      <c r="B10" s="3"/>
      <c r="C10" s="3"/>
      <c r="D10" s="3"/>
      <c r="F10" s="3"/>
      <c r="G10" s="3"/>
      <c r="H10" s="3"/>
      <c r="I10" s="7"/>
      <c r="J10" s="3"/>
      <c r="K10" s="3"/>
      <c r="L10" s="3"/>
      <c r="Q10" s="4"/>
      <c r="R10" s="1"/>
    </row>
    <row r="11" spans="1:18" ht="12.75">
      <c r="A11" s="37" t="s">
        <v>0</v>
      </c>
      <c r="B11" s="3">
        <v>82284</v>
      </c>
      <c r="C11" s="3">
        <v>121975</v>
      </c>
      <c r="D11" s="3">
        <f>B11+C11</f>
        <v>204259</v>
      </c>
      <c r="F11" s="3">
        <v>117648</v>
      </c>
      <c r="G11" s="3">
        <v>171902</v>
      </c>
      <c r="H11" s="3">
        <f>F11+G11</f>
        <v>289550</v>
      </c>
      <c r="I11" s="7"/>
      <c r="J11" s="3">
        <v>151253</v>
      </c>
      <c r="K11" s="3">
        <v>219513</v>
      </c>
      <c r="L11" s="3">
        <v>370766</v>
      </c>
      <c r="Q11" s="4"/>
      <c r="R11" s="1"/>
    </row>
    <row r="12" spans="1:18" ht="12.75">
      <c r="A12" s="37" t="s">
        <v>1</v>
      </c>
      <c r="B12" s="38">
        <v>4220</v>
      </c>
      <c r="C12" s="38">
        <v>5978.3</v>
      </c>
      <c r="D12" s="38">
        <f>B12+C12</f>
        <v>10198.3</v>
      </c>
      <c r="F12" s="38">
        <v>8001.5</v>
      </c>
      <c r="G12" s="38">
        <v>11383.5</v>
      </c>
      <c r="H12" s="38">
        <v>19385</v>
      </c>
      <c r="I12" s="7"/>
      <c r="J12" s="38">
        <v>12561.988</v>
      </c>
      <c r="K12" s="38">
        <v>18105.964</v>
      </c>
      <c r="L12" s="38">
        <v>30667.952</v>
      </c>
      <c r="Q12" s="4"/>
      <c r="R12" s="1"/>
    </row>
    <row r="13" spans="1:18" ht="12.75">
      <c r="A13" s="37" t="s">
        <v>2</v>
      </c>
      <c r="B13" s="3">
        <v>51286</v>
      </c>
      <c r="C13" s="3">
        <v>49012</v>
      </c>
      <c r="D13" s="3">
        <v>49928</v>
      </c>
      <c r="F13" s="3">
        <v>68012</v>
      </c>
      <c r="G13" s="3">
        <v>66221</v>
      </c>
      <c r="H13" s="3">
        <v>66949</v>
      </c>
      <c r="I13" s="7"/>
      <c r="J13" s="3">
        <v>83053</v>
      </c>
      <c r="K13" s="3">
        <v>82482</v>
      </c>
      <c r="L13" s="3">
        <v>82715</v>
      </c>
      <c r="Q13" s="4"/>
      <c r="R13" s="1"/>
    </row>
    <row r="14" spans="1:18" ht="20.25" customHeight="1">
      <c r="A14" s="36" t="s">
        <v>3</v>
      </c>
      <c r="B14" s="7"/>
      <c r="C14" s="3"/>
      <c r="D14" s="3"/>
      <c r="F14" s="39"/>
      <c r="G14" s="39"/>
      <c r="H14" s="3"/>
      <c r="I14" s="7"/>
      <c r="J14" s="3"/>
      <c r="K14" s="3"/>
      <c r="L14" s="3"/>
      <c r="Q14" s="4"/>
      <c r="R14" s="1"/>
    </row>
    <row r="15" spans="1:18" ht="12.75">
      <c r="A15" s="2" t="s">
        <v>0</v>
      </c>
      <c r="B15" s="3">
        <v>100977</v>
      </c>
      <c r="C15" s="3">
        <v>151197</v>
      </c>
      <c r="D15" s="3">
        <f>B15+C15</f>
        <v>252174</v>
      </c>
      <c r="F15" s="3">
        <v>94385</v>
      </c>
      <c r="G15" s="3">
        <v>142941</v>
      </c>
      <c r="H15" s="3">
        <f>SUM(F15:G15)</f>
        <v>237326</v>
      </c>
      <c r="I15" s="7"/>
      <c r="J15" s="3">
        <v>85313</v>
      </c>
      <c r="K15" s="3">
        <v>128724</v>
      </c>
      <c r="L15" s="3">
        <v>214037</v>
      </c>
      <c r="Q15" s="4"/>
      <c r="R15" s="1"/>
    </row>
    <row r="16" spans="1:18" ht="12.75">
      <c r="A16" s="2" t="s">
        <v>1</v>
      </c>
      <c r="B16" s="38">
        <v>7680.9</v>
      </c>
      <c r="C16" s="38">
        <v>11185.1</v>
      </c>
      <c r="D16" s="38">
        <f>B16+C16</f>
        <v>18866</v>
      </c>
      <c r="F16" s="38">
        <v>8591.7</v>
      </c>
      <c r="G16" s="38">
        <v>12691.2</v>
      </c>
      <c r="H16" s="38">
        <v>21282.9</v>
      </c>
      <c r="I16" s="9"/>
      <c r="J16" s="38">
        <v>8258.4</v>
      </c>
      <c r="K16" s="38">
        <v>12259.894</v>
      </c>
      <c r="L16" s="38">
        <v>20518.348</v>
      </c>
      <c r="Q16" s="83"/>
      <c r="R16" s="1"/>
    </row>
    <row r="17" spans="1:18" ht="12.75">
      <c r="A17" s="2" t="s">
        <v>2</v>
      </c>
      <c r="B17" s="3">
        <v>76066</v>
      </c>
      <c r="C17" s="3">
        <v>73977</v>
      </c>
      <c r="D17" s="3">
        <v>74814</v>
      </c>
      <c r="F17" s="3">
        <v>91028</v>
      </c>
      <c r="G17" s="3">
        <v>88786</v>
      </c>
      <c r="H17" s="3">
        <v>89678</v>
      </c>
      <c r="I17" s="7"/>
      <c r="J17" s="3">
        <v>96802</v>
      </c>
      <c r="K17" s="3">
        <v>95242</v>
      </c>
      <c r="L17" s="3">
        <v>95864</v>
      </c>
      <c r="Q17" s="4"/>
      <c r="R17" s="1"/>
    </row>
    <row r="18" spans="1:18" ht="20.25" customHeight="1">
      <c r="A18" s="40" t="s">
        <v>31</v>
      </c>
      <c r="B18" s="14"/>
      <c r="F18" s="39"/>
      <c r="G18" s="39"/>
      <c r="H18" s="39"/>
      <c r="I18" s="14"/>
      <c r="J18" s="39"/>
      <c r="K18" s="39"/>
      <c r="L18" s="39"/>
      <c r="Q18" s="65"/>
      <c r="R18" s="1"/>
    </row>
    <row r="19" spans="1:18" ht="12.75">
      <c r="A19" s="2" t="s">
        <v>0</v>
      </c>
      <c r="B19" s="3">
        <f>B11+B15</f>
        <v>183261</v>
      </c>
      <c r="C19" s="3">
        <f>C11+C15</f>
        <v>273172</v>
      </c>
      <c r="D19" s="3">
        <f>B19+C19</f>
        <v>456433</v>
      </c>
      <c r="F19" s="3">
        <v>212033</v>
      </c>
      <c r="G19" s="3">
        <v>314843</v>
      </c>
      <c r="H19" s="3">
        <f>F19+G19</f>
        <v>526876</v>
      </c>
      <c r="I19" s="14"/>
      <c r="J19" s="3">
        <v>236566</v>
      </c>
      <c r="K19" s="3">
        <v>348237</v>
      </c>
      <c r="L19" s="3">
        <v>584803</v>
      </c>
      <c r="Q19" s="65"/>
      <c r="R19" s="1"/>
    </row>
    <row r="20" spans="1:18" ht="12.75">
      <c r="A20" s="2" t="s">
        <v>1</v>
      </c>
      <c r="B20" s="38">
        <f>B12+B16</f>
        <v>11900.9</v>
      </c>
      <c r="C20" s="38">
        <f>C12+C16</f>
        <v>17163.4</v>
      </c>
      <c r="D20" s="38">
        <f>B20+C20</f>
        <v>29064.300000000003</v>
      </c>
      <c r="F20" s="38">
        <v>16593.2</v>
      </c>
      <c r="G20" s="38">
        <v>24074.7</v>
      </c>
      <c r="H20" s="38">
        <v>40667.9</v>
      </c>
      <c r="I20" s="14"/>
      <c r="J20" s="38">
        <v>20820.442</v>
      </c>
      <c r="K20" s="38">
        <v>30365.858</v>
      </c>
      <c r="L20" s="38">
        <v>51186.3</v>
      </c>
      <c r="Q20" s="65"/>
      <c r="R20" s="1"/>
    </row>
    <row r="21" spans="1:18" ht="12.75">
      <c r="A21" s="34" t="s">
        <v>2</v>
      </c>
      <c r="B21" s="41">
        <v>64940</v>
      </c>
      <c r="C21" s="41">
        <v>62830</v>
      </c>
      <c r="D21" s="41">
        <v>63677</v>
      </c>
      <c r="E21" s="75"/>
      <c r="F21" s="41">
        <v>78258</v>
      </c>
      <c r="G21" s="41">
        <v>76466</v>
      </c>
      <c r="H21" s="41">
        <v>77187</v>
      </c>
      <c r="I21" s="74"/>
      <c r="J21" s="41">
        <v>88011</v>
      </c>
      <c r="K21" s="41">
        <v>87199</v>
      </c>
      <c r="L21" s="41">
        <v>87527</v>
      </c>
      <c r="Q21" s="65"/>
      <c r="R21" s="1"/>
    </row>
    <row r="22" spans="1:18" ht="24" customHeight="1">
      <c r="A22" s="2"/>
      <c r="Q22" s="1"/>
      <c r="R22" s="1"/>
    </row>
    <row r="23" spans="1:18" ht="12.75">
      <c r="A23" s="2"/>
      <c r="Q23" s="1"/>
      <c r="R23" s="1"/>
    </row>
    <row r="24" ht="12.75">
      <c r="A24" s="2"/>
    </row>
    <row r="25" ht="12.75">
      <c r="A25" s="2"/>
    </row>
    <row r="26" ht="12.75">
      <c r="A26" s="2"/>
    </row>
  </sheetData>
  <mergeCells count="6">
    <mergeCell ref="A3:L3"/>
    <mergeCell ref="F8:H8"/>
    <mergeCell ref="J8:L8"/>
    <mergeCell ref="B8:D8"/>
    <mergeCell ref="A5:L5"/>
    <mergeCell ref="A7:L7"/>
  </mergeCells>
  <printOptions/>
  <pageMargins left="0.7874015748031497" right="0.5905511811023623" top="1.1811023622047245" bottom="0.1968503937007874" header="0.5118110236220472" footer="0.5118110236220472"/>
  <pageSetup firstPageNumber="33" useFirstPageNumber="1" horizontalDpi="600" verticalDpi="600" orientation="portrait" paperSize="9" r:id="rId2"/>
  <headerFooter alignWithMargins="0">
    <oddHeader>&amp;R&amp;P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1">
      <selection activeCell="A31" sqref="A31"/>
    </sheetView>
  </sheetViews>
  <sheetFormatPr defaultColWidth="9.140625" defaultRowHeight="12.75"/>
  <cols>
    <col min="1" max="1" width="21.421875" style="0" customWidth="1"/>
    <col min="2" max="2" width="6.28125" style="0" customWidth="1"/>
    <col min="3" max="3" width="3.57421875" style="0" bestFit="1" customWidth="1"/>
    <col min="4" max="4" width="1.7109375" style="0" customWidth="1"/>
    <col min="5" max="5" width="6.28125" style="0" customWidth="1"/>
    <col min="6" max="6" width="3.7109375" style="0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6.28125" style="0" customWidth="1"/>
    <col min="12" max="12" width="3.7109375" style="0" customWidth="1"/>
    <col min="13" max="13" width="1.7109375" style="0" customWidth="1"/>
    <col min="14" max="14" width="6.28125" style="0" customWidth="1"/>
    <col min="15" max="15" width="3.7109375" style="0" customWidth="1"/>
    <col min="16" max="16" width="1.7109375" style="0" customWidth="1"/>
    <col min="17" max="17" width="6.28125" style="0" customWidth="1"/>
    <col min="18" max="18" width="3.7109375" style="0" customWidth="1"/>
  </cols>
  <sheetData>
    <row r="1" spans="1:18" ht="27" customHeight="1">
      <c r="A1" s="93" t="s">
        <v>132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12.75" customHeight="1">
      <c r="A2" s="7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7" customHeight="1">
      <c r="A3" s="93" t="s">
        <v>133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5.75" customHeight="1">
      <c r="A4" s="32" t="s">
        <v>52</v>
      </c>
      <c r="B4" s="99" t="s">
        <v>47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8" ht="15.75" customHeight="1">
      <c r="A5" s="65"/>
      <c r="B5" s="99" t="s">
        <v>12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47"/>
      <c r="Q5" s="111" t="s">
        <v>48</v>
      </c>
      <c r="R5" s="111"/>
    </row>
    <row r="6" spans="1:18" ht="15.75" customHeight="1">
      <c r="A6" s="65"/>
      <c r="B6" s="102" t="s">
        <v>106</v>
      </c>
      <c r="C6" s="102"/>
      <c r="D6" s="66"/>
      <c r="E6" s="102" t="s">
        <v>14</v>
      </c>
      <c r="F6" s="102"/>
      <c r="G6" s="66"/>
      <c r="H6" s="102" t="s">
        <v>15</v>
      </c>
      <c r="I6" s="102"/>
      <c r="J6" s="66"/>
      <c r="K6" s="102" t="s">
        <v>16</v>
      </c>
      <c r="L6" s="102"/>
      <c r="M6" s="66"/>
      <c r="N6" s="102" t="s">
        <v>53</v>
      </c>
      <c r="O6" s="102"/>
      <c r="P6" s="57"/>
      <c r="Q6" s="110"/>
      <c r="R6" s="110"/>
    </row>
    <row r="7" spans="1:18" ht="15.75" customHeight="1">
      <c r="A7" s="42"/>
      <c r="B7" s="35" t="s">
        <v>8</v>
      </c>
      <c r="C7" s="35" t="s">
        <v>9</v>
      </c>
      <c r="D7" s="35"/>
      <c r="E7" s="35" t="s">
        <v>8</v>
      </c>
      <c r="F7" s="35" t="s">
        <v>9</v>
      </c>
      <c r="G7" s="35"/>
      <c r="H7" s="35" t="s">
        <v>8</v>
      </c>
      <c r="I7" s="35" t="s">
        <v>9</v>
      </c>
      <c r="J7" s="35"/>
      <c r="K7" s="35" t="s">
        <v>8</v>
      </c>
      <c r="L7" s="35" t="s">
        <v>9</v>
      </c>
      <c r="M7" s="35"/>
      <c r="N7" s="35" t="s">
        <v>8</v>
      </c>
      <c r="O7" s="35" t="s">
        <v>9</v>
      </c>
      <c r="P7" s="35"/>
      <c r="Q7" s="35" t="s">
        <v>8</v>
      </c>
      <c r="R7" s="35" t="s">
        <v>9</v>
      </c>
    </row>
    <row r="8" spans="1:18" ht="20.25" customHeight="1">
      <c r="A8" s="47" t="s">
        <v>54</v>
      </c>
      <c r="B8" s="45">
        <v>1934</v>
      </c>
      <c r="C8" s="45">
        <f aca="true" t="shared" si="0" ref="C8:C21">(B8/$B$26)*100</f>
        <v>0.8355835907627833</v>
      </c>
      <c r="D8" s="45"/>
      <c r="E8" s="45">
        <v>1044</v>
      </c>
      <c r="F8" s="45">
        <f aca="true" t="shared" si="1" ref="F8:F24">(E8/$E$26)*100</f>
        <v>1.0375670840787121</v>
      </c>
      <c r="G8" s="45"/>
      <c r="H8" s="45">
        <v>147</v>
      </c>
      <c r="I8" s="45">
        <f aca="true" t="shared" si="2" ref="I8:I24">(H8/$H$26)*100</f>
        <v>0.417329093799682</v>
      </c>
      <c r="J8" s="45"/>
      <c r="K8" s="45">
        <v>28</v>
      </c>
      <c r="L8" s="45">
        <f>(K8/$K$26)*100</f>
        <v>0.8080808080808081</v>
      </c>
      <c r="M8" s="45"/>
      <c r="N8" s="45">
        <v>0</v>
      </c>
      <c r="O8" s="45">
        <v>0</v>
      </c>
      <c r="P8" s="45"/>
      <c r="Q8" s="45">
        <f aca="true" t="shared" si="3" ref="Q8:Q25">B8+E8+H8+K8+N8</f>
        <v>3153</v>
      </c>
      <c r="R8" s="45">
        <f aca="true" t="shared" si="4" ref="R8:R25">(Q8/$Q$26)*100</f>
        <v>0.8504016010098014</v>
      </c>
    </row>
    <row r="9" spans="1:18" ht="12.75" customHeight="1">
      <c r="A9" s="57" t="s">
        <v>55</v>
      </c>
      <c r="B9" s="4">
        <v>21947</v>
      </c>
      <c r="C9" s="45">
        <f t="shared" si="0"/>
        <v>9.482188762394419</v>
      </c>
      <c r="D9" s="4"/>
      <c r="E9" s="4">
        <v>6068</v>
      </c>
      <c r="F9" s="45">
        <f t="shared" si="1"/>
        <v>6.030610216656728</v>
      </c>
      <c r="G9" s="4"/>
      <c r="H9" s="4">
        <v>2214</v>
      </c>
      <c r="I9" s="45">
        <f t="shared" si="2"/>
        <v>6.28548716784011</v>
      </c>
      <c r="J9" s="3"/>
      <c r="K9" s="4">
        <v>269</v>
      </c>
      <c r="L9" s="45">
        <f aca="true" t="shared" si="5" ref="L9:L25">(K9/$K$26)*100</f>
        <v>7.763347763347764</v>
      </c>
      <c r="M9" s="4"/>
      <c r="N9" s="4">
        <v>0</v>
      </c>
      <c r="O9" s="45">
        <v>0</v>
      </c>
      <c r="P9" s="4"/>
      <c r="Q9" s="45">
        <f t="shared" si="3"/>
        <v>30498</v>
      </c>
      <c r="R9" s="45">
        <f t="shared" si="4"/>
        <v>8.22567333574276</v>
      </c>
    </row>
    <row r="10" spans="1:18" ht="12.75">
      <c r="A10" s="58" t="s">
        <v>56</v>
      </c>
      <c r="B10" s="3">
        <v>29091</v>
      </c>
      <c r="C10" s="45">
        <v>13</v>
      </c>
      <c r="D10" s="3"/>
      <c r="E10" s="3">
        <v>6022</v>
      </c>
      <c r="F10" s="45">
        <f t="shared" si="1"/>
        <v>5.984893659312264</v>
      </c>
      <c r="G10" s="3"/>
      <c r="H10" s="3">
        <v>1689</v>
      </c>
      <c r="I10" s="45">
        <f t="shared" si="2"/>
        <v>4.79502611855553</v>
      </c>
      <c r="J10" s="3"/>
      <c r="K10" s="3">
        <v>154</v>
      </c>
      <c r="L10" s="45">
        <f t="shared" si="5"/>
        <v>4.444444444444445</v>
      </c>
      <c r="M10" s="3"/>
      <c r="N10" s="3">
        <v>0</v>
      </c>
      <c r="O10" s="45">
        <v>0</v>
      </c>
      <c r="P10" s="3"/>
      <c r="Q10" s="45">
        <f t="shared" si="3"/>
        <v>36956</v>
      </c>
      <c r="R10" s="45">
        <v>10</v>
      </c>
    </row>
    <row r="11" spans="1:18" ht="12.75">
      <c r="A11" s="58" t="s">
        <v>57</v>
      </c>
      <c r="B11" s="3">
        <v>32426</v>
      </c>
      <c r="C11" s="45">
        <f t="shared" si="0"/>
        <v>14.009634702209933</v>
      </c>
      <c r="D11" s="3"/>
      <c r="E11" s="3">
        <v>8511</v>
      </c>
      <c r="F11" s="45">
        <v>8</v>
      </c>
      <c r="G11" s="3"/>
      <c r="H11" s="3">
        <v>2648</v>
      </c>
      <c r="I11" s="45">
        <f t="shared" si="2"/>
        <v>7.517601635248694</v>
      </c>
      <c r="J11" s="3"/>
      <c r="K11" s="3">
        <v>182</v>
      </c>
      <c r="L11" s="45">
        <f t="shared" si="5"/>
        <v>5.252525252525253</v>
      </c>
      <c r="M11" s="3"/>
      <c r="N11" s="3">
        <v>0</v>
      </c>
      <c r="O11" s="45">
        <v>0</v>
      </c>
      <c r="P11" s="3"/>
      <c r="Q11" s="45">
        <f t="shared" si="3"/>
        <v>43767</v>
      </c>
      <c r="R11" s="45">
        <v>12</v>
      </c>
    </row>
    <row r="12" spans="1:18" ht="12.75">
      <c r="A12" s="58" t="s">
        <v>58</v>
      </c>
      <c r="B12" s="3">
        <v>25008</v>
      </c>
      <c r="C12" s="45">
        <v>11</v>
      </c>
      <c r="D12" s="3"/>
      <c r="E12" s="3">
        <v>7605</v>
      </c>
      <c r="F12" s="45">
        <v>7</v>
      </c>
      <c r="G12" s="3"/>
      <c r="H12" s="3">
        <v>2409</v>
      </c>
      <c r="I12" s="45">
        <f t="shared" si="2"/>
        <v>6.8390869861458095</v>
      </c>
      <c r="J12" s="3"/>
      <c r="K12" s="3">
        <v>150</v>
      </c>
      <c r="L12" s="45">
        <v>5</v>
      </c>
      <c r="M12" s="3"/>
      <c r="N12" s="3">
        <v>0</v>
      </c>
      <c r="O12" s="45">
        <v>0</v>
      </c>
      <c r="P12" s="3"/>
      <c r="Q12" s="45">
        <f t="shared" si="3"/>
        <v>35172</v>
      </c>
      <c r="R12" s="45">
        <f t="shared" si="4"/>
        <v>9.486306727154053</v>
      </c>
    </row>
    <row r="13" spans="1:18" ht="12.75">
      <c r="A13" s="58" t="s">
        <v>59</v>
      </c>
      <c r="B13" s="3">
        <v>20718</v>
      </c>
      <c r="C13" s="45">
        <f t="shared" si="0"/>
        <v>8.951200017281977</v>
      </c>
      <c r="D13" s="3"/>
      <c r="E13" s="3">
        <v>8158</v>
      </c>
      <c r="F13" s="45">
        <f t="shared" si="1"/>
        <v>8.107732061220434</v>
      </c>
      <c r="G13" s="3"/>
      <c r="H13" s="3">
        <v>2654</v>
      </c>
      <c r="I13" s="45">
        <f t="shared" si="2"/>
        <v>7.534635475811946</v>
      </c>
      <c r="J13" s="3"/>
      <c r="K13" s="3">
        <v>246</v>
      </c>
      <c r="L13" s="45">
        <f t="shared" si="5"/>
        <v>7.0995670995671</v>
      </c>
      <c r="M13" s="3"/>
      <c r="N13" s="3">
        <v>0</v>
      </c>
      <c r="O13" s="45">
        <v>0</v>
      </c>
      <c r="P13" s="3"/>
      <c r="Q13" s="45">
        <f t="shared" si="3"/>
        <v>31776</v>
      </c>
      <c r="R13" s="45">
        <f t="shared" si="4"/>
        <v>8.570365135961765</v>
      </c>
    </row>
    <row r="14" spans="1:18" ht="12.75">
      <c r="A14" s="58" t="s">
        <v>60</v>
      </c>
      <c r="B14" s="3">
        <v>18008</v>
      </c>
      <c r="C14" s="45">
        <f t="shared" si="0"/>
        <v>7.780346071590589</v>
      </c>
      <c r="D14" s="3"/>
      <c r="E14" s="3">
        <v>7682</v>
      </c>
      <c r="F14" s="45">
        <f t="shared" si="1"/>
        <v>7.6346650765255415</v>
      </c>
      <c r="G14" s="3"/>
      <c r="H14" s="3">
        <v>2580</v>
      </c>
      <c r="I14" s="45">
        <f t="shared" si="2"/>
        <v>7.324551442198501</v>
      </c>
      <c r="J14" s="3"/>
      <c r="K14" s="3">
        <v>218</v>
      </c>
      <c r="L14" s="45">
        <f t="shared" si="5"/>
        <v>6.291486291486291</v>
      </c>
      <c r="M14" s="3"/>
      <c r="N14" s="3">
        <v>0</v>
      </c>
      <c r="O14" s="45">
        <v>0</v>
      </c>
      <c r="P14" s="3"/>
      <c r="Q14" s="45">
        <f t="shared" si="3"/>
        <v>28488</v>
      </c>
      <c r="R14" s="45">
        <f t="shared" si="4"/>
        <v>7.683552429295028</v>
      </c>
    </row>
    <row r="15" spans="1:18" ht="12.75">
      <c r="A15" s="58" t="s">
        <v>61</v>
      </c>
      <c r="B15" s="3">
        <v>15861</v>
      </c>
      <c r="C15" s="45">
        <f t="shared" si="0"/>
        <v>6.852735952993022</v>
      </c>
      <c r="D15" s="3"/>
      <c r="E15" s="3">
        <v>7707</v>
      </c>
      <c r="F15" s="45">
        <f t="shared" si="1"/>
        <v>7.659511031604055</v>
      </c>
      <c r="G15" s="3"/>
      <c r="H15" s="3">
        <v>2704</v>
      </c>
      <c r="I15" s="45">
        <f t="shared" si="2"/>
        <v>7.676584147172383</v>
      </c>
      <c r="J15" s="3"/>
      <c r="K15" s="3">
        <v>246</v>
      </c>
      <c r="L15" s="45">
        <v>7</v>
      </c>
      <c r="M15" s="3"/>
      <c r="N15" s="3">
        <v>0</v>
      </c>
      <c r="O15" s="45">
        <v>0</v>
      </c>
      <c r="P15" s="3"/>
      <c r="Q15" s="45">
        <f t="shared" si="3"/>
        <v>26518</v>
      </c>
      <c r="R15" s="45">
        <f t="shared" si="4"/>
        <v>7.152219998597498</v>
      </c>
    </row>
    <row r="16" spans="1:18" ht="12.75">
      <c r="A16" s="58" t="s">
        <v>62</v>
      </c>
      <c r="B16" s="3">
        <v>13675</v>
      </c>
      <c r="C16" s="45">
        <v>6</v>
      </c>
      <c r="D16" s="3"/>
      <c r="E16" s="3">
        <v>7876</v>
      </c>
      <c r="F16" s="45">
        <f t="shared" si="1"/>
        <v>7.827469687934804</v>
      </c>
      <c r="G16" s="3"/>
      <c r="H16" s="3">
        <v>2974</v>
      </c>
      <c r="I16" s="45">
        <v>8</v>
      </c>
      <c r="J16" s="3"/>
      <c r="K16" s="3">
        <v>284</v>
      </c>
      <c r="L16" s="45">
        <f t="shared" si="5"/>
        <v>8.196248196248195</v>
      </c>
      <c r="M16" s="3"/>
      <c r="N16" s="3">
        <v>1</v>
      </c>
      <c r="O16" s="45">
        <v>50</v>
      </c>
      <c r="P16" s="3"/>
      <c r="Q16" s="45">
        <f t="shared" si="3"/>
        <v>24810</v>
      </c>
      <c r="R16" s="45">
        <v>7</v>
      </c>
    </row>
    <row r="17" spans="1:18" ht="12.75">
      <c r="A17" s="58" t="s">
        <v>63</v>
      </c>
      <c r="B17" s="3">
        <v>12687</v>
      </c>
      <c r="C17" s="45">
        <f t="shared" si="0"/>
        <v>5.4814110734268</v>
      </c>
      <c r="D17" s="3"/>
      <c r="E17" s="3">
        <v>8296</v>
      </c>
      <c r="F17" s="45">
        <v>8</v>
      </c>
      <c r="G17" s="3"/>
      <c r="H17" s="3">
        <v>3294</v>
      </c>
      <c r="I17" s="45">
        <v>9</v>
      </c>
      <c r="J17" s="3"/>
      <c r="K17" s="3">
        <v>356</v>
      </c>
      <c r="L17" s="45">
        <f t="shared" si="5"/>
        <v>10.274170274170274</v>
      </c>
      <c r="M17" s="3"/>
      <c r="N17" s="3">
        <v>0</v>
      </c>
      <c r="O17" s="45">
        <v>0</v>
      </c>
      <c r="P17" s="3"/>
      <c r="Q17" s="45">
        <f t="shared" si="3"/>
        <v>24633</v>
      </c>
      <c r="R17" s="45">
        <f t="shared" si="4"/>
        <v>6.643813078869151</v>
      </c>
    </row>
    <row r="18" spans="1:18" ht="12.75">
      <c r="A18" s="58" t="s">
        <v>64</v>
      </c>
      <c r="B18" s="3">
        <v>12159</v>
      </c>
      <c r="C18" s="45">
        <v>5</v>
      </c>
      <c r="D18" s="3"/>
      <c r="E18" s="3">
        <v>8410</v>
      </c>
      <c r="F18" s="45">
        <v>8</v>
      </c>
      <c r="G18" s="3"/>
      <c r="H18" s="3">
        <v>3355</v>
      </c>
      <c r="I18" s="45">
        <f t="shared" si="2"/>
        <v>9.52475584828526</v>
      </c>
      <c r="J18" s="3"/>
      <c r="K18" s="3">
        <v>351</v>
      </c>
      <c r="L18" s="45">
        <f t="shared" si="5"/>
        <v>10.129870129870131</v>
      </c>
      <c r="M18" s="3"/>
      <c r="N18" s="3">
        <v>0</v>
      </c>
      <c r="O18" s="45">
        <v>0</v>
      </c>
      <c r="P18" s="3"/>
      <c r="Q18" s="45">
        <f t="shared" si="3"/>
        <v>24275</v>
      </c>
      <c r="R18" s="45">
        <v>7</v>
      </c>
    </row>
    <row r="19" spans="1:18" ht="12.75">
      <c r="A19" s="58" t="s">
        <v>65</v>
      </c>
      <c r="B19" s="3">
        <v>10737</v>
      </c>
      <c r="C19" s="45">
        <f t="shared" si="0"/>
        <v>4.638914691840747</v>
      </c>
      <c r="D19" s="3"/>
      <c r="E19" s="3">
        <v>8034</v>
      </c>
      <c r="F19" s="45">
        <v>8</v>
      </c>
      <c r="G19" s="3"/>
      <c r="H19" s="3">
        <v>3185</v>
      </c>
      <c r="I19" s="45">
        <f t="shared" si="2"/>
        <v>9.042130365659776</v>
      </c>
      <c r="J19" s="3"/>
      <c r="K19" s="3">
        <v>334</v>
      </c>
      <c r="L19" s="45">
        <v>10</v>
      </c>
      <c r="M19" s="3"/>
      <c r="N19" s="3">
        <v>0</v>
      </c>
      <c r="O19" s="45">
        <v>0</v>
      </c>
      <c r="P19" s="3"/>
      <c r="Q19" s="45">
        <f t="shared" si="3"/>
        <v>22290</v>
      </c>
      <c r="R19" s="45">
        <v>6</v>
      </c>
    </row>
    <row r="20" spans="1:18" ht="12.75">
      <c r="A20" s="58" t="s">
        <v>66</v>
      </c>
      <c r="B20" s="3">
        <v>6967</v>
      </c>
      <c r="C20" s="45">
        <f t="shared" si="0"/>
        <v>3.01008835410771</v>
      </c>
      <c r="D20" s="3"/>
      <c r="E20" s="3">
        <v>5732</v>
      </c>
      <c r="F20" s="45">
        <f t="shared" si="1"/>
        <v>5.696680580401511</v>
      </c>
      <c r="G20" s="3"/>
      <c r="H20" s="3">
        <v>2243</v>
      </c>
      <c r="I20" s="45">
        <v>6</v>
      </c>
      <c r="J20" s="3"/>
      <c r="K20" s="3">
        <v>253</v>
      </c>
      <c r="L20" s="45">
        <v>7</v>
      </c>
      <c r="M20" s="3"/>
      <c r="N20" s="3">
        <v>0</v>
      </c>
      <c r="O20" s="45">
        <v>0</v>
      </c>
      <c r="P20" s="3"/>
      <c r="Q20" s="45">
        <f t="shared" si="3"/>
        <v>15195</v>
      </c>
      <c r="R20" s="45">
        <f t="shared" si="4"/>
        <v>4.098272225608604</v>
      </c>
    </row>
    <row r="21" spans="1:18" ht="12.75">
      <c r="A21" s="58" t="s">
        <v>67</v>
      </c>
      <c r="B21" s="3">
        <v>4274</v>
      </c>
      <c r="C21" s="45">
        <f t="shared" si="0"/>
        <v>1.8465792486660475</v>
      </c>
      <c r="D21" s="3"/>
      <c r="E21" s="3">
        <v>3690</v>
      </c>
      <c r="F21" s="45">
        <f t="shared" si="1"/>
        <v>3.667262969588551</v>
      </c>
      <c r="G21" s="3"/>
      <c r="H21" s="3">
        <v>1293</v>
      </c>
      <c r="I21" s="45">
        <f t="shared" si="2"/>
        <v>3.670792641380877</v>
      </c>
      <c r="J21" s="3"/>
      <c r="K21" s="3">
        <v>176</v>
      </c>
      <c r="L21" s="45">
        <f t="shared" si="5"/>
        <v>5.079365079365079</v>
      </c>
      <c r="M21" s="3"/>
      <c r="N21" s="3">
        <v>0</v>
      </c>
      <c r="O21" s="45">
        <v>0</v>
      </c>
      <c r="P21" s="3"/>
      <c r="Q21" s="45">
        <f t="shared" si="3"/>
        <v>9433</v>
      </c>
      <c r="R21" s="45">
        <v>2</v>
      </c>
    </row>
    <row r="22" spans="1:18" ht="12.75">
      <c r="A22" s="58" t="s">
        <v>68</v>
      </c>
      <c r="B22" s="3">
        <v>5203</v>
      </c>
      <c r="C22" s="45">
        <f>(B22/$B$26)*100</f>
        <v>2.2479531658421723</v>
      </c>
      <c r="D22" s="3"/>
      <c r="E22" s="3">
        <v>4769</v>
      </c>
      <c r="F22" s="45">
        <v>5</v>
      </c>
      <c r="G22" s="3"/>
      <c r="H22" s="3">
        <v>1462</v>
      </c>
      <c r="I22" s="45">
        <f t="shared" si="2"/>
        <v>4.1505791505791505</v>
      </c>
      <c r="J22" s="3"/>
      <c r="K22" s="3">
        <v>176</v>
      </c>
      <c r="L22" s="45">
        <f t="shared" si="5"/>
        <v>5.079365079365079</v>
      </c>
      <c r="M22" s="3"/>
      <c r="N22" s="3">
        <v>0</v>
      </c>
      <c r="O22" s="45">
        <v>0</v>
      </c>
      <c r="P22" s="3"/>
      <c r="Q22" s="45">
        <f t="shared" si="3"/>
        <v>11610</v>
      </c>
      <c r="R22" s="45">
        <f t="shared" si="4"/>
        <v>3.1313550864966047</v>
      </c>
    </row>
    <row r="23" spans="1:18" ht="12.75">
      <c r="A23" s="58" t="s">
        <v>19</v>
      </c>
      <c r="B23" s="3">
        <v>545</v>
      </c>
      <c r="C23" s="45">
        <f>(B23/$B$26)*100</f>
        <v>0.23546693741764058</v>
      </c>
      <c r="D23" s="3"/>
      <c r="E23" s="3">
        <v>712</v>
      </c>
      <c r="F23" s="45">
        <f t="shared" si="1"/>
        <v>0.7076128006360564</v>
      </c>
      <c r="G23" s="3"/>
      <c r="H23" s="3">
        <v>216</v>
      </c>
      <c r="I23" s="45">
        <v>1</v>
      </c>
      <c r="J23" s="3"/>
      <c r="K23" s="3">
        <v>25</v>
      </c>
      <c r="L23" s="45">
        <f t="shared" si="5"/>
        <v>0.7215007215007215</v>
      </c>
      <c r="M23" s="3"/>
      <c r="N23" s="3">
        <v>1</v>
      </c>
      <c r="O23" s="45">
        <v>50</v>
      </c>
      <c r="P23" s="3"/>
      <c r="Q23" s="45">
        <f t="shared" si="3"/>
        <v>1499</v>
      </c>
      <c r="R23" s="45">
        <f t="shared" si="4"/>
        <v>0.4042981287388811</v>
      </c>
    </row>
    <row r="24" spans="1:18" ht="12.75">
      <c r="A24" s="58" t="s">
        <v>18</v>
      </c>
      <c r="B24" s="3">
        <v>197</v>
      </c>
      <c r="C24" s="45">
        <f>(B24/$B$26)*100</f>
        <v>0.08511373701151412</v>
      </c>
      <c r="D24" s="3"/>
      <c r="E24" s="3">
        <v>274</v>
      </c>
      <c r="F24" s="45">
        <f t="shared" si="1"/>
        <v>0.27231166766050485</v>
      </c>
      <c r="G24" s="3"/>
      <c r="H24" s="3">
        <v>143</v>
      </c>
      <c r="I24" s="45">
        <f t="shared" si="2"/>
        <v>0.40597320009084714</v>
      </c>
      <c r="J24" s="3"/>
      <c r="K24" s="3">
        <v>13</v>
      </c>
      <c r="L24" s="45">
        <f t="shared" si="5"/>
        <v>0.37518037518037517</v>
      </c>
      <c r="M24" s="3"/>
      <c r="N24" s="3">
        <v>0</v>
      </c>
      <c r="O24" s="45">
        <v>0</v>
      </c>
      <c r="P24" s="3"/>
      <c r="Q24" s="45">
        <f t="shared" si="3"/>
        <v>627</v>
      </c>
      <c r="R24" s="45">
        <f t="shared" si="4"/>
        <v>0.16910935738444194</v>
      </c>
    </row>
    <row r="25" spans="1:18" ht="12.75">
      <c r="A25" s="58" t="s">
        <v>69</v>
      </c>
      <c r="B25" s="3">
        <v>18</v>
      </c>
      <c r="C25" s="45">
        <f>(B25/$B$26)*100</f>
        <v>0.007776889676178954</v>
      </c>
      <c r="D25" s="3"/>
      <c r="E25" s="3">
        <v>30</v>
      </c>
      <c r="F25" s="45">
        <f>(E25/$E$26)*100</f>
        <v>0.02981514609421586</v>
      </c>
      <c r="G25" s="3"/>
      <c r="H25" s="3">
        <v>14</v>
      </c>
      <c r="I25" s="45">
        <f>(H25/$H$26)*100</f>
        <v>0.0397456279809221</v>
      </c>
      <c r="J25" s="3"/>
      <c r="K25" s="3">
        <v>4</v>
      </c>
      <c r="L25" s="45">
        <f t="shared" si="5"/>
        <v>0.11544011544011544</v>
      </c>
      <c r="M25" s="3"/>
      <c r="N25" s="3">
        <v>0</v>
      </c>
      <c r="O25" s="45">
        <v>0</v>
      </c>
      <c r="P25" s="3"/>
      <c r="Q25" s="45">
        <f t="shared" si="3"/>
        <v>66</v>
      </c>
      <c r="R25" s="45">
        <f t="shared" si="4"/>
        <v>0.017800984987835992</v>
      </c>
    </row>
    <row r="26" spans="1:18" ht="15.75" customHeight="1">
      <c r="A26" s="60" t="s">
        <v>6</v>
      </c>
      <c r="B26" s="41">
        <f>SUM(B8:B25)</f>
        <v>231455</v>
      </c>
      <c r="C26" s="67">
        <v>100</v>
      </c>
      <c r="D26" s="41"/>
      <c r="E26" s="41">
        <f>SUM(E8:E25)</f>
        <v>100620</v>
      </c>
      <c r="F26" s="67">
        <v>100</v>
      </c>
      <c r="G26" s="41"/>
      <c r="H26" s="41">
        <f>SUM(H8:H25)</f>
        <v>35224</v>
      </c>
      <c r="I26" s="67">
        <v>100</v>
      </c>
      <c r="J26" s="41"/>
      <c r="K26" s="41">
        <f>SUM(K8:K25)</f>
        <v>3465</v>
      </c>
      <c r="L26" s="67">
        <v>100</v>
      </c>
      <c r="M26" s="41"/>
      <c r="N26" s="41">
        <f>SUM(N8:N25)</f>
        <v>2</v>
      </c>
      <c r="O26" s="67">
        <v>100</v>
      </c>
      <c r="P26" s="41"/>
      <c r="Q26" s="41">
        <f>SUM(Q8:Q25)</f>
        <v>370766</v>
      </c>
      <c r="R26" s="67">
        <v>100</v>
      </c>
    </row>
    <row r="27" ht="24" customHeight="1"/>
  </sheetData>
  <mergeCells count="15">
    <mergeCell ref="A1:R1"/>
    <mergeCell ref="B4:R4"/>
    <mergeCell ref="Q6:R6"/>
    <mergeCell ref="B5:D5"/>
    <mergeCell ref="E5:G5"/>
    <mergeCell ref="H5:J5"/>
    <mergeCell ref="K5:M5"/>
    <mergeCell ref="N5:O5"/>
    <mergeCell ref="Q5:R5"/>
    <mergeCell ref="B6:C6"/>
    <mergeCell ref="A3:R3"/>
    <mergeCell ref="E6:F6"/>
    <mergeCell ref="H6:I6"/>
    <mergeCell ref="K6:L6"/>
    <mergeCell ref="N6:O6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31" sqref="A31"/>
    </sheetView>
  </sheetViews>
  <sheetFormatPr defaultColWidth="9.140625" defaultRowHeight="12.75"/>
  <cols>
    <col min="1" max="1" width="21.421875" style="0" customWidth="1"/>
    <col min="2" max="2" width="4.140625" style="0" customWidth="1"/>
    <col min="3" max="3" width="8.57421875" style="0" customWidth="1"/>
    <col min="4" max="4" width="3.7109375" style="0" customWidth="1"/>
    <col min="5" max="5" width="1.7109375" style="0" customWidth="1"/>
    <col min="6" max="6" width="7.7109375" style="0" customWidth="1"/>
    <col min="7" max="7" width="3.7109375" style="0" customWidth="1"/>
    <col min="8" max="8" width="1.7109375" style="0" customWidth="1"/>
    <col min="9" max="9" width="7.7109375" style="0" customWidth="1"/>
    <col min="10" max="10" width="3.8515625" style="0" customWidth="1"/>
  </cols>
  <sheetData>
    <row r="1" spans="1:10" ht="25.5" customHeight="1">
      <c r="A1" s="93" t="s">
        <v>134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 customHeight="1">
      <c r="A2" s="77"/>
      <c r="B2" s="22"/>
      <c r="C2" s="22"/>
      <c r="D2" s="22"/>
      <c r="E2" s="22"/>
      <c r="F2" s="22"/>
      <c r="G2" s="22"/>
      <c r="H2" s="22"/>
      <c r="I2" s="22"/>
      <c r="J2" s="22"/>
    </row>
    <row r="3" spans="1:10" ht="25.5" customHeight="1">
      <c r="A3" s="93" t="s">
        <v>135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.75" customHeight="1">
      <c r="A4" s="32" t="s">
        <v>52</v>
      </c>
      <c r="B4" s="55"/>
      <c r="C4" s="99" t="s">
        <v>47</v>
      </c>
      <c r="D4" s="101"/>
      <c r="E4" s="101"/>
      <c r="F4" s="101"/>
      <c r="G4" s="101"/>
      <c r="H4" s="62"/>
      <c r="I4" s="33" t="s">
        <v>48</v>
      </c>
      <c r="J4" s="62"/>
    </row>
    <row r="5" spans="1:10" ht="15.75" customHeight="1">
      <c r="A5" s="47"/>
      <c r="B5" s="65"/>
      <c r="C5" s="61" t="s">
        <v>4</v>
      </c>
      <c r="D5" s="61"/>
      <c r="E5" s="33"/>
      <c r="F5" s="61" t="s">
        <v>5</v>
      </c>
      <c r="G5" s="61"/>
      <c r="H5" s="15"/>
      <c r="I5" s="75"/>
      <c r="J5" s="31"/>
    </row>
    <row r="6" spans="1:10" ht="15.75" customHeight="1">
      <c r="A6" s="34"/>
      <c r="B6" s="42"/>
      <c r="C6" s="35" t="s">
        <v>8</v>
      </c>
      <c r="D6" s="35" t="s">
        <v>9</v>
      </c>
      <c r="E6" s="35"/>
      <c r="F6" s="35" t="s">
        <v>8</v>
      </c>
      <c r="G6" s="35" t="s">
        <v>9</v>
      </c>
      <c r="H6" s="35"/>
      <c r="I6" s="35" t="s">
        <v>8</v>
      </c>
      <c r="J6" s="35" t="s">
        <v>9</v>
      </c>
    </row>
    <row r="7" spans="1:10" ht="20.25" customHeight="1">
      <c r="A7" s="47" t="s">
        <v>54</v>
      </c>
      <c r="B7" s="39"/>
      <c r="C7" s="45">
        <v>1149</v>
      </c>
      <c r="D7" s="68">
        <f aca="true" t="shared" si="0" ref="D7:D24">C7/$C$25*100</f>
        <v>0.7596543539632272</v>
      </c>
      <c r="E7" s="44"/>
      <c r="F7" s="45">
        <v>2004</v>
      </c>
      <c r="G7" s="68">
        <f aca="true" t="shared" si="1" ref="G7:G15">F7/$F$25*100</f>
        <v>0.9129299859233849</v>
      </c>
      <c r="H7" s="44"/>
      <c r="I7" s="45">
        <f aca="true" t="shared" si="2" ref="I7:I24">C7+F7</f>
        <v>3153</v>
      </c>
      <c r="J7" s="68">
        <v>1</v>
      </c>
    </row>
    <row r="8" spans="1:10" ht="12.75">
      <c r="A8" s="57" t="s">
        <v>55</v>
      </c>
      <c r="B8" s="39"/>
      <c r="C8" s="3">
        <v>15593</v>
      </c>
      <c r="D8" s="68">
        <f t="shared" si="0"/>
        <v>10.309217007265973</v>
      </c>
      <c r="E8" s="2"/>
      <c r="F8" s="3">
        <v>14905</v>
      </c>
      <c r="G8" s="68">
        <f t="shared" si="1"/>
        <v>6.790030658776473</v>
      </c>
      <c r="H8" s="2"/>
      <c r="I8" s="45">
        <f t="shared" si="2"/>
        <v>30498</v>
      </c>
      <c r="J8" s="68">
        <f aca="true" t="shared" si="3" ref="J8:J14">I8/$I$25*100</f>
        <v>8.22567333574276</v>
      </c>
    </row>
    <row r="9" spans="1:10" ht="12.75">
      <c r="A9" s="58" t="s">
        <v>56</v>
      </c>
      <c r="B9" s="39"/>
      <c r="C9" s="3">
        <v>16723</v>
      </c>
      <c r="D9" s="68">
        <f t="shared" si="0"/>
        <v>11.05630962691649</v>
      </c>
      <c r="E9" s="2"/>
      <c r="F9" s="3">
        <v>20233</v>
      </c>
      <c r="G9" s="68">
        <f t="shared" si="1"/>
        <v>9.217221759075771</v>
      </c>
      <c r="H9" s="2"/>
      <c r="I9" s="45">
        <f t="shared" si="2"/>
        <v>36956</v>
      </c>
      <c r="J9" s="68">
        <v>10</v>
      </c>
    </row>
    <row r="10" spans="1:10" ht="12.75">
      <c r="A10" s="58" t="s">
        <v>57</v>
      </c>
      <c r="B10" s="39"/>
      <c r="C10" s="3">
        <v>17353</v>
      </c>
      <c r="D10" s="68">
        <f t="shared" si="0"/>
        <v>11.472830290969435</v>
      </c>
      <c r="E10" s="2"/>
      <c r="F10" s="3">
        <v>26414</v>
      </c>
      <c r="G10" s="68">
        <f t="shared" si="1"/>
        <v>12.03300032344326</v>
      </c>
      <c r="H10" s="2"/>
      <c r="I10" s="45">
        <f t="shared" si="2"/>
        <v>43767</v>
      </c>
      <c r="J10" s="68">
        <v>12</v>
      </c>
    </row>
    <row r="11" spans="1:10" ht="12.75">
      <c r="A11" s="58" t="s">
        <v>58</v>
      </c>
      <c r="B11" s="39"/>
      <c r="C11" s="3">
        <v>13648</v>
      </c>
      <c r="D11" s="68">
        <f t="shared" si="0"/>
        <v>9.023292099991405</v>
      </c>
      <c r="E11" s="2"/>
      <c r="F11" s="3">
        <v>21524</v>
      </c>
      <c r="G11" s="68">
        <f t="shared" si="1"/>
        <v>9.805341824857754</v>
      </c>
      <c r="H11" s="2"/>
      <c r="I11" s="45">
        <f t="shared" si="2"/>
        <v>35172</v>
      </c>
      <c r="J11" s="68">
        <f t="shared" si="3"/>
        <v>9.486306727154053</v>
      </c>
    </row>
    <row r="12" spans="1:10" ht="12.75">
      <c r="A12" s="58" t="s">
        <v>59</v>
      </c>
      <c r="B12" s="39"/>
      <c r="C12" s="3">
        <v>12197</v>
      </c>
      <c r="D12" s="68">
        <f t="shared" si="0"/>
        <v>8.063972284847242</v>
      </c>
      <c r="E12" s="2"/>
      <c r="F12" s="3">
        <v>19579</v>
      </c>
      <c r="G12" s="68">
        <f t="shared" si="1"/>
        <v>8.919289518160657</v>
      </c>
      <c r="H12" s="2"/>
      <c r="I12" s="45">
        <f t="shared" si="2"/>
        <v>31776</v>
      </c>
      <c r="J12" s="68">
        <f t="shared" si="3"/>
        <v>8.570365135961765</v>
      </c>
    </row>
    <row r="13" spans="1:10" ht="12.75">
      <c r="A13" s="58" t="s">
        <v>60</v>
      </c>
      <c r="B13" s="39"/>
      <c r="C13" s="3">
        <v>10433</v>
      </c>
      <c r="D13" s="68">
        <f t="shared" si="0"/>
        <v>6.8977144254989975</v>
      </c>
      <c r="E13" s="2"/>
      <c r="F13" s="3">
        <v>18055</v>
      </c>
      <c r="G13" s="68">
        <v>8</v>
      </c>
      <c r="H13" s="2"/>
      <c r="I13" s="45">
        <f t="shared" si="2"/>
        <v>28488</v>
      </c>
      <c r="J13" s="68">
        <f t="shared" si="3"/>
        <v>7.683552429295028</v>
      </c>
    </row>
    <row r="14" spans="1:10" ht="12.75">
      <c r="A14" s="58" t="s">
        <v>61</v>
      </c>
      <c r="B14" s="39"/>
      <c r="C14" s="3">
        <v>9458</v>
      </c>
      <c r="D14" s="68">
        <f t="shared" si="0"/>
        <v>6.253099112083728</v>
      </c>
      <c r="E14" s="2"/>
      <c r="F14" s="3">
        <v>17060</v>
      </c>
      <c r="G14" s="68">
        <f t="shared" si="1"/>
        <v>7.771749281363746</v>
      </c>
      <c r="H14" s="2"/>
      <c r="I14" s="45">
        <f t="shared" si="2"/>
        <v>26518</v>
      </c>
      <c r="J14" s="68">
        <f t="shared" si="3"/>
        <v>7.152219998597498</v>
      </c>
    </row>
    <row r="15" spans="1:10" ht="12.75">
      <c r="A15" s="58" t="s">
        <v>62</v>
      </c>
      <c r="B15" s="39"/>
      <c r="C15" s="3">
        <v>9037</v>
      </c>
      <c r="D15" s="68">
        <f t="shared" si="0"/>
        <v>5.974757525470569</v>
      </c>
      <c r="E15" s="2"/>
      <c r="F15" s="3">
        <v>15773</v>
      </c>
      <c r="G15" s="68">
        <f t="shared" si="1"/>
        <v>7.18545143112253</v>
      </c>
      <c r="H15" s="2"/>
      <c r="I15" s="45">
        <f t="shared" si="2"/>
        <v>24810</v>
      </c>
      <c r="J15" s="68">
        <v>7</v>
      </c>
    </row>
    <row r="16" spans="1:10" ht="12.75">
      <c r="A16" s="58" t="s">
        <v>63</v>
      </c>
      <c r="B16" s="39"/>
      <c r="C16" s="3">
        <v>8947</v>
      </c>
      <c r="D16" s="68">
        <v>6</v>
      </c>
      <c r="E16" s="2"/>
      <c r="F16" s="3">
        <v>15686</v>
      </c>
      <c r="G16" s="68">
        <f aca="true" t="shared" si="4" ref="G16:G24">F16/$F$25*100</f>
        <v>7.145818243110886</v>
      </c>
      <c r="H16" s="2"/>
      <c r="I16" s="45">
        <f t="shared" si="2"/>
        <v>24633</v>
      </c>
      <c r="J16" s="68">
        <f aca="true" t="shared" si="5" ref="J16:J24">I16/$I$25*100</f>
        <v>6.643813078869151</v>
      </c>
    </row>
    <row r="17" spans="1:10" ht="12.75">
      <c r="A17" s="58" t="s">
        <v>64</v>
      </c>
      <c r="B17" s="39"/>
      <c r="C17" s="3">
        <v>8598</v>
      </c>
      <c r="D17" s="68">
        <f t="shared" si="0"/>
        <v>5.684515348455898</v>
      </c>
      <c r="E17" s="2"/>
      <c r="F17" s="3">
        <v>15677</v>
      </c>
      <c r="G17" s="68">
        <f t="shared" si="4"/>
        <v>7.141718258144164</v>
      </c>
      <c r="H17" s="2"/>
      <c r="I17" s="45">
        <f t="shared" si="2"/>
        <v>24275</v>
      </c>
      <c r="J17" s="68">
        <v>7</v>
      </c>
    </row>
    <row r="18" spans="1:10" ht="12.75">
      <c r="A18" s="58" t="s">
        <v>65</v>
      </c>
      <c r="B18" s="39"/>
      <c r="C18" s="3">
        <v>8565</v>
      </c>
      <c r="D18" s="68">
        <f t="shared" si="0"/>
        <v>5.662697599386458</v>
      </c>
      <c r="E18" s="2"/>
      <c r="F18" s="3">
        <v>13725</v>
      </c>
      <c r="G18" s="68">
        <v>7</v>
      </c>
      <c r="H18" s="2"/>
      <c r="I18" s="45">
        <f t="shared" si="2"/>
        <v>22290</v>
      </c>
      <c r="J18" s="68">
        <v>6</v>
      </c>
    </row>
    <row r="19" spans="1:10" ht="12.75">
      <c r="A19" s="58" t="s">
        <v>66</v>
      </c>
      <c r="B19" s="39"/>
      <c r="C19" s="3">
        <v>6643</v>
      </c>
      <c r="D19" s="68">
        <f t="shared" si="0"/>
        <v>4.39197900206938</v>
      </c>
      <c r="E19" s="2"/>
      <c r="F19" s="3">
        <v>8552</v>
      </c>
      <c r="G19" s="68">
        <f t="shared" si="4"/>
        <v>3.895896826156082</v>
      </c>
      <c r="H19" s="2"/>
      <c r="I19" s="45">
        <f t="shared" si="2"/>
        <v>15195</v>
      </c>
      <c r="J19" s="68">
        <f t="shared" si="5"/>
        <v>4.098272225608604</v>
      </c>
    </row>
    <row r="20" spans="1:10" ht="12.75">
      <c r="A20" s="58" t="s">
        <v>67</v>
      </c>
      <c r="B20" s="39"/>
      <c r="C20" s="3">
        <v>4713</v>
      </c>
      <c r="D20" s="68">
        <f t="shared" si="0"/>
        <v>3.115971253462741</v>
      </c>
      <c r="E20" s="2"/>
      <c r="F20" s="3">
        <v>4720</v>
      </c>
      <c r="G20" s="68">
        <f t="shared" si="4"/>
        <v>2.1502143381029826</v>
      </c>
      <c r="H20" s="2"/>
      <c r="I20" s="45">
        <f t="shared" si="2"/>
        <v>9433</v>
      </c>
      <c r="J20" s="68">
        <v>2</v>
      </c>
    </row>
    <row r="21" spans="1:10" ht="12.75">
      <c r="A21" s="58" t="s">
        <v>68</v>
      </c>
      <c r="B21" s="39"/>
      <c r="C21" s="3">
        <v>6818</v>
      </c>
      <c r="D21" s="68">
        <v>5</v>
      </c>
      <c r="E21" s="2"/>
      <c r="F21" s="3">
        <v>4792</v>
      </c>
      <c r="G21" s="68">
        <f t="shared" si="4"/>
        <v>2.1830142178367566</v>
      </c>
      <c r="H21" s="2"/>
      <c r="I21" s="45">
        <f t="shared" si="2"/>
        <v>11610</v>
      </c>
      <c r="J21" s="68">
        <f t="shared" si="5"/>
        <v>3.1313550864966047</v>
      </c>
    </row>
    <row r="22" spans="1:10" ht="12.75">
      <c r="A22" s="58" t="s">
        <v>19</v>
      </c>
      <c r="B22" s="39"/>
      <c r="C22" s="3">
        <v>975</v>
      </c>
      <c r="D22" s="68">
        <f t="shared" si="0"/>
        <v>0.6446153134152711</v>
      </c>
      <c r="E22" s="2"/>
      <c r="F22" s="3">
        <v>524</v>
      </c>
      <c r="G22" s="68">
        <f t="shared" si="4"/>
        <v>0.2387102358402464</v>
      </c>
      <c r="H22" s="2"/>
      <c r="I22" s="45">
        <f t="shared" si="2"/>
        <v>1499</v>
      </c>
      <c r="J22" s="68">
        <f t="shared" si="5"/>
        <v>0.4042981287388811</v>
      </c>
    </row>
    <row r="23" spans="1:10" ht="12.75">
      <c r="A23" s="58" t="s">
        <v>18</v>
      </c>
      <c r="B23" s="39"/>
      <c r="C23" s="3">
        <v>365</v>
      </c>
      <c r="D23" s="68">
        <f t="shared" si="0"/>
        <v>0.2413175275862297</v>
      </c>
      <c r="E23" s="2"/>
      <c r="F23" s="3">
        <v>262</v>
      </c>
      <c r="G23" s="68">
        <f t="shared" si="4"/>
        <v>0.1193551179201232</v>
      </c>
      <c r="H23" s="2"/>
      <c r="I23" s="45">
        <f t="shared" si="2"/>
        <v>627</v>
      </c>
      <c r="J23" s="68">
        <f t="shared" si="5"/>
        <v>0.16910935738444194</v>
      </c>
    </row>
    <row r="24" spans="1:10" ht="12.75">
      <c r="A24" s="58" t="s">
        <v>69</v>
      </c>
      <c r="B24" s="39"/>
      <c r="C24" s="3">
        <v>38</v>
      </c>
      <c r="D24" s="68">
        <f t="shared" si="0"/>
        <v>0.025123468625415694</v>
      </c>
      <c r="E24" s="2"/>
      <c r="F24" s="3">
        <v>28</v>
      </c>
      <c r="G24" s="68">
        <f t="shared" si="4"/>
        <v>0.012755508785356678</v>
      </c>
      <c r="H24" s="2"/>
      <c r="I24" s="45">
        <f t="shared" si="2"/>
        <v>66</v>
      </c>
      <c r="J24" s="68">
        <f t="shared" si="5"/>
        <v>0.017800984987835992</v>
      </c>
    </row>
    <row r="25" spans="1:10" ht="15.75" customHeight="1">
      <c r="A25" s="60" t="s">
        <v>6</v>
      </c>
      <c r="B25" s="42"/>
      <c r="C25" s="41">
        <f>SUM(C7:C24)</f>
        <v>151253</v>
      </c>
      <c r="D25" s="69">
        <v>100</v>
      </c>
      <c r="E25" s="34"/>
      <c r="F25" s="41">
        <f>SUM(F7:F24)</f>
        <v>219513</v>
      </c>
      <c r="G25" s="69">
        <v>100</v>
      </c>
      <c r="H25" s="34"/>
      <c r="I25" s="41">
        <f>SUM(I7:I24)</f>
        <v>370766</v>
      </c>
      <c r="J25" s="69">
        <v>100</v>
      </c>
    </row>
    <row r="26" ht="24" customHeight="1"/>
  </sheetData>
  <mergeCells count="3">
    <mergeCell ref="C4:G4"/>
    <mergeCell ref="A1:J1"/>
    <mergeCell ref="A3:J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A31" sqref="A31"/>
    </sheetView>
  </sheetViews>
  <sheetFormatPr defaultColWidth="9.140625" defaultRowHeight="12.75"/>
  <cols>
    <col min="1" max="1" width="21.421875" style="0" customWidth="1"/>
    <col min="2" max="4" width="10.7109375" style="0" customWidth="1"/>
    <col min="5" max="5" width="8.8515625" style="0" customWidth="1"/>
    <col min="6" max="8" width="7.710937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1" customFormat="1" ht="40.5" customHeight="1">
      <c r="A1" s="108" t="s">
        <v>136</v>
      </c>
      <c r="B1" s="95"/>
      <c r="C1" s="95"/>
      <c r="D1" s="95"/>
      <c r="E1" s="23"/>
      <c r="F1" s="23"/>
      <c r="G1" s="23"/>
      <c r="H1" s="23"/>
      <c r="I1" s="23"/>
      <c r="J1" s="23"/>
      <c r="K1" s="23"/>
      <c r="L1" s="23"/>
    </row>
    <row r="2" spans="1:12" s="1" customFormat="1" ht="12.75" customHeight="1">
      <c r="A2" s="78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" customFormat="1" ht="40.5" customHeight="1">
      <c r="A3" s="108" t="s">
        <v>137</v>
      </c>
      <c r="B3" s="95"/>
      <c r="C3" s="95"/>
      <c r="D3" s="95"/>
      <c r="E3" s="23"/>
      <c r="F3" s="23"/>
      <c r="G3" s="23"/>
      <c r="H3" s="23"/>
      <c r="I3" s="23"/>
      <c r="J3" s="23"/>
      <c r="K3" s="23"/>
      <c r="L3" s="23"/>
    </row>
    <row r="4" spans="1:12" ht="15.75" customHeight="1">
      <c r="A4" s="112" t="s">
        <v>70</v>
      </c>
      <c r="B4" s="99" t="s">
        <v>71</v>
      </c>
      <c r="C4" s="99"/>
      <c r="D4" s="99"/>
      <c r="E4" s="14"/>
      <c r="F4" s="14"/>
      <c r="G4" s="14"/>
      <c r="H4" s="14"/>
      <c r="I4" s="14"/>
      <c r="J4" s="14"/>
      <c r="K4" s="14"/>
      <c r="L4" s="14"/>
    </row>
    <row r="5" spans="1:12" ht="15.75" customHeight="1">
      <c r="A5" s="113"/>
      <c r="B5" s="35" t="s">
        <v>4</v>
      </c>
      <c r="C5" s="35" t="s">
        <v>5</v>
      </c>
      <c r="D5" s="35" t="s">
        <v>72</v>
      </c>
      <c r="E5" s="14"/>
      <c r="F5" s="14"/>
      <c r="G5" s="14"/>
      <c r="H5" s="14"/>
      <c r="I5" s="14"/>
      <c r="J5" s="14"/>
      <c r="K5" s="14"/>
      <c r="L5" s="14"/>
    </row>
    <row r="6" spans="1:12" ht="20.25" customHeight="1">
      <c r="A6" s="2" t="s">
        <v>73</v>
      </c>
      <c r="B6" s="3">
        <v>90441</v>
      </c>
      <c r="C6" s="3">
        <v>89408</v>
      </c>
      <c r="D6" s="3">
        <v>89832</v>
      </c>
      <c r="E6" s="14"/>
      <c r="F6" s="14"/>
      <c r="G6" s="14"/>
      <c r="H6" s="14"/>
      <c r="I6" s="14"/>
      <c r="J6" s="14"/>
      <c r="K6" s="14"/>
      <c r="L6" s="14"/>
    </row>
    <row r="7" spans="1:12" ht="12.75" customHeight="1">
      <c r="A7" s="2" t="s">
        <v>74</v>
      </c>
      <c r="B7" s="3">
        <v>96397</v>
      </c>
      <c r="C7" s="3">
        <v>96267</v>
      </c>
      <c r="D7" s="3">
        <v>96321</v>
      </c>
      <c r="E7" s="14"/>
      <c r="F7" s="14"/>
      <c r="G7" s="14"/>
      <c r="H7" s="14"/>
      <c r="I7" s="14"/>
      <c r="J7" s="14"/>
      <c r="K7" s="14"/>
      <c r="L7" s="14"/>
    </row>
    <row r="8" spans="1:12" ht="12.75">
      <c r="A8" s="2" t="s">
        <v>75</v>
      </c>
      <c r="B8" s="3">
        <v>74471</v>
      </c>
      <c r="C8" s="3">
        <v>80258</v>
      </c>
      <c r="D8" s="3">
        <v>78078</v>
      </c>
      <c r="E8" s="14"/>
      <c r="F8" s="14"/>
      <c r="G8" s="14"/>
      <c r="H8" s="14"/>
      <c r="I8" s="14"/>
      <c r="J8" s="14"/>
      <c r="K8" s="14"/>
      <c r="L8" s="14"/>
    </row>
    <row r="9" spans="1:12" ht="12.75">
      <c r="A9" s="2" t="s">
        <v>76</v>
      </c>
      <c r="B9" s="3">
        <v>89359</v>
      </c>
      <c r="C9" s="3">
        <v>85412</v>
      </c>
      <c r="D9" s="3">
        <v>87155</v>
      </c>
      <c r="E9" s="14"/>
      <c r="F9" s="14"/>
      <c r="G9" s="14"/>
      <c r="H9" s="14"/>
      <c r="I9" s="14"/>
      <c r="J9" s="14"/>
      <c r="K9" s="14"/>
      <c r="L9" s="14"/>
    </row>
    <row r="10" spans="1:12" ht="12.75">
      <c r="A10" s="2" t="s">
        <v>77</v>
      </c>
      <c r="B10" s="3">
        <v>80966</v>
      </c>
      <c r="C10" s="3">
        <v>76785</v>
      </c>
      <c r="D10" s="3">
        <v>78444</v>
      </c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2" t="s">
        <v>78</v>
      </c>
      <c r="B11" s="3">
        <v>88064</v>
      </c>
      <c r="C11" s="3">
        <v>86086</v>
      </c>
      <c r="D11" s="3">
        <v>86918</v>
      </c>
      <c r="E11" s="14"/>
      <c r="F11" s="14"/>
      <c r="G11" s="14"/>
      <c r="H11" s="14"/>
      <c r="I11" s="14"/>
      <c r="J11" s="14"/>
      <c r="K11" s="14"/>
      <c r="L11" s="14"/>
    </row>
    <row r="12" spans="1:12" ht="12.75">
      <c r="A12" s="2" t="s">
        <v>79</v>
      </c>
      <c r="B12" s="3">
        <v>82757</v>
      </c>
      <c r="C12" s="3">
        <v>81670</v>
      </c>
      <c r="D12" s="3">
        <v>82095</v>
      </c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2" t="s">
        <v>80</v>
      </c>
      <c r="B13" s="3">
        <v>82308</v>
      </c>
      <c r="C13" s="3">
        <v>78132</v>
      </c>
      <c r="D13" s="3">
        <v>79756</v>
      </c>
      <c r="E13" s="14"/>
      <c r="F13" s="14"/>
      <c r="G13" s="14"/>
      <c r="H13" s="14"/>
      <c r="I13" s="14"/>
      <c r="J13" s="14"/>
      <c r="K13" s="14"/>
      <c r="L13" s="14"/>
    </row>
    <row r="14" spans="1:12" ht="12.75">
      <c r="A14" s="2" t="s">
        <v>81</v>
      </c>
      <c r="B14" s="3">
        <v>77459</v>
      </c>
      <c r="C14" s="3">
        <v>80755</v>
      </c>
      <c r="D14" s="3">
        <v>79400</v>
      </c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2" t="s">
        <v>82</v>
      </c>
      <c r="B15" s="3">
        <v>88325</v>
      </c>
      <c r="C15" s="3">
        <v>87899</v>
      </c>
      <c r="D15" s="3">
        <v>88074</v>
      </c>
      <c r="E15" s="14"/>
      <c r="F15" s="14"/>
      <c r="G15" s="14"/>
      <c r="H15" s="14"/>
      <c r="I15" s="14"/>
      <c r="J15" s="14"/>
      <c r="K15" s="14"/>
      <c r="L15" s="14"/>
    </row>
    <row r="16" spans="1:12" ht="12.75" customHeight="1">
      <c r="A16" s="2" t="s">
        <v>83</v>
      </c>
      <c r="B16" s="3">
        <v>88468</v>
      </c>
      <c r="C16" s="3">
        <v>83623</v>
      </c>
      <c r="D16" s="3">
        <v>85478</v>
      </c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2" t="s">
        <v>84</v>
      </c>
      <c r="B17" s="3">
        <v>88617</v>
      </c>
      <c r="C17" s="3">
        <v>87030</v>
      </c>
      <c r="D17" s="3">
        <v>87670</v>
      </c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2" t="s">
        <v>85</v>
      </c>
      <c r="B18" s="3">
        <v>82087</v>
      </c>
      <c r="C18" s="3">
        <v>82837</v>
      </c>
      <c r="D18" s="3">
        <v>82553</v>
      </c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2" t="s">
        <v>86</v>
      </c>
      <c r="B19" s="3">
        <v>80570</v>
      </c>
      <c r="C19" s="3">
        <v>81818</v>
      </c>
      <c r="D19" s="3">
        <v>81339</v>
      </c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2" t="s">
        <v>87</v>
      </c>
      <c r="B20" s="3">
        <v>83561</v>
      </c>
      <c r="C20" s="3">
        <v>82068</v>
      </c>
      <c r="D20" s="3">
        <v>82638</v>
      </c>
      <c r="E20" s="14"/>
      <c r="F20" s="14"/>
      <c r="G20" s="14"/>
      <c r="H20" s="14"/>
      <c r="I20" s="14"/>
      <c r="J20" s="14"/>
      <c r="K20" s="14"/>
      <c r="L20" s="14"/>
    </row>
    <row r="21" spans="1:12" ht="12.75">
      <c r="A21" s="2" t="s">
        <v>88</v>
      </c>
      <c r="B21" s="3">
        <v>77981</v>
      </c>
      <c r="C21" s="3">
        <v>77544</v>
      </c>
      <c r="D21" s="3">
        <v>77709</v>
      </c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2" t="s">
        <v>89</v>
      </c>
      <c r="B22" s="3">
        <v>76989</v>
      </c>
      <c r="C22" s="3">
        <v>78381</v>
      </c>
      <c r="D22" s="3">
        <v>77857</v>
      </c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2" t="s">
        <v>90</v>
      </c>
      <c r="B23" s="3">
        <v>73078</v>
      </c>
      <c r="C23" s="3">
        <v>77978</v>
      </c>
      <c r="D23" s="3">
        <v>76123</v>
      </c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2" t="s">
        <v>91</v>
      </c>
      <c r="B24" s="3">
        <v>75516</v>
      </c>
      <c r="C24" s="3">
        <v>79044</v>
      </c>
      <c r="D24" s="3">
        <v>77775</v>
      </c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2" t="s">
        <v>92</v>
      </c>
      <c r="B25" s="3">
        <v>91156</v>
      </c>
      <c r="C25" s="3">
        <v>91565</v>
      </c>
      <c r="D25" s="3">
        <v>91387</v>
      </c>
      <c r="E25" s="14"/>
      <c r="F25" s="14"/>
      <c r="G25" s="14"/>
      <c r="H25" s="14"/>
      <c r="I25" s="14"/>
      <c r="J25" s="14"/>
      <c r="K25" s="14"/>
      <c r="L25" s="14"/>
    </row>
    <row r="26" spans="1:12" ht="12.75">
      <c r="A26" s="2" t="s">
        <v>93</v>
      </c>
      <c r="B26" s="3">
        <v>85100</v>
      </c>
      <c r="C26" s="3">
        <v>85414</v>
      </c>
      <c r="D26" s="3">
        <v>85283</v>
      </c>
      <c r="E26" s="14"/>
      <c r="F26" s="14"/>
      <c r="G26" s="14"/>
      <c r="H26" s="14"/>
      <c r="I26" s="14"/>
      <c r="J26" s="14"/>
      <c r="K26" s="14"/>
      <c r="L26" s="14"/>
    </row>
    <row r="27" spans="1:12" ht="15.75" customHeight="1">
      <c r="A27" s="41" t="s">
        <v>94</v>
      </c>
      <c r="B27" s="41">
        <v>87136</v>
      </c>
      <c r="C27" s="41">
        <v>86189</v>
      </c>
      <c r="D27" s="41">
        <v>86573</v>
      </c>
      <c r="E27" s="14"/>
      <c r="F27" s="14"/>
      <c r="G27" s="14"/>
      <c r="H27" s="14"/>
      <c r="I27" s="14"/>
      <c r="J27" s="14"/>
      <c r="K27" s="14"/>
      <c r="L27" s="14"/>
    </row>
    <row r="28" ht="24" customHeight="1"/>
  </sheetData>
  <mergeCells count="4">
    <mergeCell ref="A4:A5"/>
    <mergeCell ref="B4:D4"/>
    <mergeCell ref="A1:D1"/>
    <mergeCell ref="A3:D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A31" sqref="A31"/>
    </sheetView>
  </sheetViews>
  <sheetFormatPr defaultColWidth="9.140625" defaultRowHeight="12.75"/>
  <cols>
    <col min="1" max="1" width="21.421875" style="0" customWidth="1"/>
    <col min="2" max="4" width="7.7109375" style="0" customWidth="1"/>
    <col min="5" max="5" width="1.7109375" style="0" customWidth="1"/>
    <col min="6" max="8" width="7.710937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1" customFormat="1" ht="39" customHeight="1">
      <c r="A1" s="93" t="s">
        <v>120</v>
      </c>
      <c r="B1" s="94"/>
      <c r="C1" s="94"/>
      <c r="D1" s="94"/>
      <c r="E1" s="94"/>
      <c r="F1" s="94"/>
      <c r="G1" s="94"/>
      <c r="H1" s="94"/>
      <c r="I1" s="97"/>
      <c r="J1" s="23"/>
      <c r="K1" s="23"/>
      <c r="L1" s="23"/>
    </row>
    <row r="2" spans="1:12" s="1" customFormat="1" ht="12.75" customHeight="1">
      <c r="A2" s="77"/>
      <c r="B2" s="22"/>
      <c r="C2" s="22"/>
      <c r="D2" s="22"/>
      <c r="E2" s="22"/>
      <c r="F2" s="22"/>
      <c r="G2" s="22"/>
      <c r="H2" s="22"/>
      <c r="I2" s="79"/>
      <c r="J2" s="23"/>
      <c r="K2" s="23"/>
      <c r="L2" s="23"/>
    </row>
    <row r="3" spans="1:12" s="1" customFormat="1" ht="26.25" customHeight="1">
      <c r="A3" s="93" t="s">
        <v>142</v>
      </c>
      <c r="B3" s="94"/>
      <c r="C3" s="94"/>
      <c r="D3" s="94"/>
      <c r="E3" s="94"/>
      <c r="F3" s="94"/>
      <c r="G3" s="94"/>
      <c r="H3" s="94"/>
      <c r="I3" s="97"/>
      <c r="J3" s="23"/>
      <c r="K3" s="23"/>
      <c r="L3" s="23"/>
    </row>
    <row r="4" spans="1:12" ht="15.75" customHeight="1">
      <c r="A4" s="112" t="s">
        <v>70</v>
      </c>
      <c r="B4" s="99" t="s">
        <v>95</v>
      </c>
      <c r="C4" s="99"/>
      <c r="D4" s="99"/>
      <c r="E4" s="32"/>
      <c r="F4" s="99" t="s">
        <v>96</v>
      </c>
      <c r="G4" s="99"/>
      <c r="H4" s="99"/>
      <c r="I4" s="14"/>
      <c r="J4" s="14"/>
      <c r="K4" s="14"/>
      <c r="L4" s="14"/>
    </row>
    <row r="5" spans="1:12" ht="15.75" customHeight="1">
      <c r="A5" s="113"/>
      <c r="B5" s="35" t="s">
        <v>4</v>
      </c>
      <c r="C5" s="35" t="s">
        <v>5</v>
      </c>
      <c r="D5" s="35" t="s">
        <v>72</v>
      </c>
      <c r="E5" s="35"/>
      <c r="F5" s="35" t="s">
        <v>4</v>
      </c>
      <c r="G5" s="35" t="s">
        <v>97</v>
      </c>
      <c r="H5" s="35" t="s">
        <v>72</v>
      </c>
      <c r="I5" s="14"/>
      <c r="J5" s="14"/>
      <c r="K5" s="14"/>
      <c r="L5" s="14"/>
    </row>
    <row r="6" spans="1:12" ht="20.25" customHeight="1">
      <c r="A6" s="2" t="s">
        <v>73</v>
      </c>
      <c r="B6" s="3">
        <v>131794</v>
      </c>
      <c r="C6" s="3">
        <v>130235</v>
      </c>
      <c r="D6" s="3">
        <v>130878</v>
      </c>
      <c r="E6" s="3"/>
      <c r="F6" s="3">
        <v>6787</v>
      </c>
      <c r="G6" s="3">
        <v>6820</v>
      </c>
      <c r="H6" s="3">
        <v>6806</v>
      </c>
      <c r="I6" s="14"/>
      <c r="J6" s="14"/>
      <c r="K6" s="14"/>
      <c r="L6" s="14"/>
    </row>
    <row r="7" spans="1:12" ht="12.75" customHeight="1">
      <c r="A7" s="2" t="s">
        <v>74</v>
      </c>
      <c r="B7" s="3">
        <v>115446</v>
      </c>
      <c r="C7" s="3">
        <v>113665</v>
      </c>
      <c r="D7" s="3">
        <v>114406</v>
      </c>
      <c r="E7" s="3"/>
      <c r="F7" s="3">
        <v>6830</v>
      </c>
      <c r="G7" s="3">
        <v>6829</v>
      </c>
      <c r="H7" s="3">
        <v>6829</v>
      </c>
      <c r="I7" s="14"/>
      <c r="J7" s="14"/>
      <c r="K7" s="14"/>
      <c r="L7" s="14"/>
    </row>
    <row r="8" spans="1:12" ht="12.75">
      <c r="A8" s="2" t="s">
        <v>75</v>
      </c>
      <c r="B8" s="3">
        <v>115743</v>
      </c>
      <c r="C8" s="3">
        <v>120001</v>
      </c>
      <c r="D8" s="3">
        <v>118344</v>
      </c>
      <c r="E8" s="3"/>
      <c r="F8" s="3">
        <v>6415</v>
      </c>
      <c r="G8" s="3">
        <v>6693</v>
      </c>
      <c r="H8" s="3">
        <v>6585</v>
      </c>
      <c r="I8" s="14"/>
      <c r="J8" s="14"/>
      <c r="K8" s="14"/>
      <c r="L8" s="14"/>
    </row>
    <row r="9" spans="1:12" ht="12.75">
      <c r="A9" s="2" t="s">
        <v>76</v>
      </c>
      <c r="B9" s="3">
        <v>110075</v>
      </c>
      <c r="C9" s="3">
        <v>114606</v>
      </c>
      <c r="D9" s="3">
        <v>112629</v>
      </c>
      <c r="E9" s="3"/>
      <c r="F9" s="3">
        <v>6640</v>
      </c>
      <c r="G9" s="3">
        <v>6693</v>
      </c>
      <c r="H9" s="3">
        <v>6670</v>
      </c>
      <c r="I9" s="14"/>
      <c r="J9" s="14"/>
      <c r="K9" s="14"/>
      <c r="L9" s="14"/>
    </row>
    <row r="10" spans="1:12" ht="12.75">
      <c r="A10" s="2" t="s">
        <v>77</v>
      </c>
      <c r="B10" s="3">
        <v>131670</v>
      </c>
      <c r="C10" s="3">
        <v>123318</v>
      </c>
      <c r="D10" s="3">
        <v>126703</v>
      </c>
      <c r="E10" s="3"/>
      <c r="F10" s="3">
        <v>6500</v>
      </c>
      <c r="G10" s="3">
        <v>6534</v>
      </c>
      <c r="H10" s="3">
        <v>6520</v>
      </c>
      <c r="I10" s="14"/>
      <c r="J10" s="14"/>
      <c r="K10" s="14"/>
      <c r="L10" s="14"/>
    </row>
    <row r="11" spans="1:12" ht="12.75">
      <c r="A11" s="2" t="s">
        <v>78</v>
      </c>
      <c r="B11" s="3">
        <v>125384</v>
      </c>
      <c r="C11" s="3">
        <v>121906</v>
      </c>
      <c r="D11" s="3">
        <v>123385</v>
      </c>
      <c r="E11" s="3"/>
      <c r="F11" s="3">
        <v>6656</v>
      </c>
      <c r="G11" s="3">
        <v>6655</v>
      </c>
      <c r="H11" s="3">
        <v>6655</v>
      </c>
      <c r="I11" s="14"/>
      <c r="J11" s="14"/>
      <c r="K11" s="14"/>
      <c r="L11" s="14"/>
    </row>
    <row r="12" spans="1:12" ht="12.75">
      <c r="A12" s="2" t="s">
        <v>79</v>
      </c>
      <c r="B12" s="3">
        <v>118483</v>
      </c>
      <c r="C12" s="3">
        <v>116531</v>
      </c>
      <c r="D12" s="3">
        <v>117302</v>
      </c>
      <c r="E12" s="3"/>
      <c r="F12" s="3">
        <v>6631</v>
      </c>
      <c r="G12" s="3">
        <v>6633</v>
      </c>
      <c r="H12" s="3">
        <v>6632</v>
      </c>
      <c r="I12" s="14"/>
      <c r="J12" s="14"/>
      <c r="K12" s="14"/>
      <c r="L12" s="14"/>
    </row>
    <row r="13" spans="1:12" ht="12.75">
      <c r="A13" s="2" t="s">
        <v>80</v>
      </c>
      <c r="B13" s="3">
        <v>111700</v>
      </c>
      <c r="C13" s="3">
        <v>122320</v>
      </c>
      <c r="D13" s="3">
        <v>118180</v>
      </c>
      <c r="E13" s="3"/>
      <c r="F13" s="3">
        <v>6672</v>
      </c>
      <c r="G13" s="3">
        <v>6735</v>
      </c>
      <c r="H13" s="3">
        <v>6710</v>
      </c>
      <c r="I13" s="14"/>
      <c r="J13" s="14"/>
      <c r="K13" s="14"/>
      <c r="L13" s="14"/>
    </row>
    <row r="14" spans="1:12" ht="12.75">
      <c r="A14" s="2" t="s">
        <v>81</v>
      </c>
      <c r="B14" s="3">
        <v>120772</v>
      </c>
      <c r="C14" s="3">
        <v>121026</v>
      </c>
      <c r="D14" s="3">
        <v>120922</v>
      </c>
      <c r="E14" s="3"/>
      <c r="F14" s="3">
        <v>6550</v>
      </c>
      <c r="G14" s="3">
        <v>6607</v>
      </c>
      <c r="H14" s="3">
        <v>6584</v>
      </c>
      <c r="I14" s="14"/>
      <c r="J14" s="14"/>
      <c r="K14" s="14"/>
      <c r="L14" s="14"/>
    </row>
    <row r="15" spans="1:12" ht="12.75">
      <c r="A15" s="2" t="s">
        <v>82</v>
      </c>
      <c r="B15" s="3">
        <v>109460</v>
      </c>
      <c r="C15" s="3">
        <v>110540</v>
      </c>
      <c r="D15" s="3">
        <v>110087</v>
      </c>
      <c r="E15" s="3"/>
      <c r="F15" s="3">
        <v>6686</v>
      </c>
      <c r="G15" s="3">
        <v>6759</v>
      </c>
      <c r="H15" s="3">
        <v>6728</v>
      </c>
      <c r="I15" s="14"/>
      <c r="J15" s="14"/>
      <c r="K15" s="14"/>
      <c r="L15" s="14"/>
    </row>
    <row r="16" spans="1:12" ht="12.75" customHeight="1">
      <c r="A16" s="2" t="s">
        <v>83</v>
      </c>
      <c r="B16" s="3">
        <v>126906</v>
      </c>
      <c r="C16" s="3">
        <v>123992</v>
      </c>
      <c r="D16" s="3">
        <v>125121</v>
      </c>
      <c r="E16" s="3"/>
      <c r="F16" s="3">
        <v>6720</v>
      </c>
      <c r="G16" s="3">
        <v>6689</v>
      </c>
      <c r="H16" s="3">
        <v>6701</v>
      </c>
      <c r="I16" s="14"/>
      <c r="J16" s="14"/>
      <c r="K16" s="14"/>
      <c r="L16" s="14"/>
    </row>
    <row r="17" spans="1:12" ht="12.75">
      <c r="A17" s="2" t="s">
        <v>84</v>
      </c>
      <c r="B17" s="3">
        <v>127806</v>
      </c>
      <c r="C17" s="3">
        <v>122607</v>
      </c>
      <c r="D17" s="3">
        <v>124711</v>
      </c>
      <c r="E17" s="3"/>
      <c r="F17" s="3">
        <v>6711</v>
      </c>
      <c r="G17" s="3">
        <v>6772</v>
      </c>
      <c r="H17" s="3">
        <v>6748</v>
      </c>
      <c r="I17" s="14"/>
      <c r="J17" s="14"/>
      <c r="K17" s="14"/>
      <c r="L17" s="14"/>
    </row>
    <row r="18" spans="1:12" ht="12.75">
      <c r="A18" s="2" t="s">
        <v>85</v>
      </c>
      <c r="B18" s="3">
        <v>120413</v>
      </c>
      <c r="C18" s="3">
        <v>122719</v>
      </c>
      <c r="D18" s="3">
        <v>121844</v>
      </c>
      <c r="E18" s="3"/>
      <c r="F18" s="3">
        <v>6563</v>
      </c>
      <c r="G18" s="3">
        <v>6623</v>
      </c>
      <c r="H18" s="3">
        <v>6600</v>
      </c>
      <c r="I18" s="14"/>
      <c r="J18" s="14"/>
      <c r="K18" s="14"/>
      <c r="L18" s="14"/>
    </row>
    <row r="19" spans="1:12" ht="12.75">
      <c r="A19" s="2" t="s">
        <v>86</v>
      </c>
      <c r="B19" s="3">
        <v>119396</v>
      </c>
      <c r="C19" s="3">
        <v>117922</v>
      </c>
      <c r="D19" s="3">
        <v>118503</v>
      </c>
      <c r="E19" s="3"/>
      <c r="F19" s="3">
        <v>6526</v>
      </c>
      <c r="G19" s="3">
        <v>6638</v>
      </c>
      <c r="H19" s="3">
        <v>6594</v>
      </c>
      <c r="I19" s="14"/>
      <c r="J19" s="14"/>
      <c r="K19" s="14"/>
      <c r="L19" s="14"/>
    </row>
    <row r="20" spans="1:12" ht="12.75">
      <c r="A20" s="2" t="s">
        <v>87</v>
      </c>
      <c r="B20" s="3">
        <v>123087</v>
      </c>
      <c r="C20" s="3">
        <v>122712</v>
      </c>
      <c r="D20" s="3">
        <v>122857</v>
      </c>
      <c r="E20" s="3"/>
      <c r="F20" s="3">
        <v>6630</v>
      </c>
      <c r="G20" s="3">
        <v>6655</v>
      </c>
      <c r="H20" s="3">
        <v>6645</v>
      </c>
      <c r="I20" s="14"/>
      <c r="J20" s="14"/>
      <c r="K20" s="14"/>
      <c r="L20" s="14"/>
    </row>
    <row r="21" spans="1:12" ht="12.75">
      <c r="A21" s="2" t="s">
        <v>88</v>
      </c>
      <c r="B21" s="3">
        <v>121071</v>
      </c>
      <c r="C21" s="3">
        <v>127153</v>
      </c>
      <c r="D21" s="3">
        <v>124833</v>
      </c>
      <c r="E21" s="3"/>
      <c r="F21" s="3">
        <v>6593</v>
      </c>
      <c r="G21" s="3">
        <v>6647</v>
      </c>
      <c r="H21" s="3">
        <v>6626</v>
      </c>
      <c r="I21" s="14"/>
      <c r="J21" s="14"/>
      <c r="K21" s="14"/>
      <c r="L21" s="14"/>
    </row>
    <row r="22" spans="1:12" ht="12.75">
      <c r="A22" s="2" t="s">
        <v>89</v>
      </c>
      <c r="B22" s="3">
        <v>122559</v>
      </c>
      <c r="C22" s="3">
        <v>125383</v>
      </c>
      <c r="D22" s="3">
        <v>124312</v>
      </c>
      <c r="E22" s="3"/>
      <c r="F22" s="3">
        <v>6436</v>
      </c>
      <c r="G22" s="3">
        <v>6587</v>
      </c>
      <c r="H22" s="3">
        <v>6530</v>
      </c>
      <c r="I22" s="14"/>
      <c r="J22" s="14"/>
      <c r="K22" s="14"/>
      <c r="L22" s="14"/>
    </row>
    <row r="23" spans="1:12" ht="12.75">
      <c r="A23" s="2" t="s">
        <v>90</v>
      </c>
      <c r="B23" s="3">
        <v>127826</v>
      </c>
      <c r="C23" s="3">
        <v>129747</v>
      </c>
      <c r="D23" s="3">
        <v>128993</v>
      </c>
      <c r="E23" s="3"/>
      <c r="F23" s="3">
        <v>6454</v>
      </c>
      <c r="G23" s="3">
        <v>6645</v>
      </c>
      <c r="H23" s="3">
        <v>6570</v>
      </c>
      <c r="I23" s="14"/>
      <c r="J23" s="14"/>
      <c r="K23" s="14"/>
      <c r="L23" s="14"/>
    </row>
    <row r="24" spans="1:12" ht="12.75">
      <c r="A24" s="2" t="s">
        <v>91</v>
      </c>
      <c r="B24" s="3">
        <v>133051</v>
      </c>
      <c r="C24" s="3">
        <v>128269</v>
      </c>
      <c r="D24" s="3">
        <v>130089</v>
      </c>
      <c r="E24" s="3"/>
      <c r="F24" s="3">
        <v>6499</v>
      </c>
      <c r="G24" s="3">
        <v>6625</v>
      </c>
      <c r="H24" s="3">
        <v>6577</v>
      </c>
      <c r="I24" s="14"/>
      <c r="J24" s="14"/>
      <c r="K24" s="14"/>
      <c r="L24" s="14"/>
    </row>
    <row r="25" spans="1:12" ht="12.75">
      <c r="A25" s="2" t="s">
        <v>92</v>
      </c>
      <c r="B25" s="3">
        <v>118986</v>
      </c>
      <c r="C25" s="3">
        <v>117122</v>
      </c>
      <c r="D25" s="3">
        <v>117948</v>
      </c>
      <c r="E25" s="3"/>
      <c r="F25" s="3">
        <v>6744</v>
      </c>
      <c r="G25" s="3">
        <v>6769</v>
      </c>
      <c r="H25" s="3">
        <v>6758</v>
      </c>
      <c r="I25" s="14"/>
      <c r="J25" s="14"/>
      <c r="K25" s="14"/>
      <c r="L25" s="14"/>
    </row>
    <row r="26" spans="1:12" ht="12.75">
      <c r="A26" s="2" t="s">
        <v>93</v>
      </c>
      <c r="B26" s="3">
        <v>120890</v>
      </c>
      <c r="C26" s="3">
        <v>127075</v>
      </c>
      <c r="D26" s="3">
        <v>124565</v>
      </c>
      <c r="E26" s="3"/>
      <c r="F26" s="3">
        <v>6609</v>
      </c>
      <c r="G26" s="3">
        <v>6706</v>
      </c>
      <c r="H26" s="3">
        <v>6667</v>
      </c>
      <c r="I26" s="14"/>
      <c r="J26" s="14"/>
      <c r="K26" s="14"/>
      <c r="L26" s="14"/>
    </row>
    <row r="27" spans="1:12" ht="15.75" customHeight="1">
      <c r="A27" s="41" t="s">
        <v>94</v>
      </c>
      <c r="B27" s="41">
        <v>122668</v>
      </c>
      <c r="C27" s="41">
        <v>121918</v>
      </c>
      <c r="D27" s="41">
        <v>122224</v>
      </c>
      <c r="E27" s="41"/>
      <c r="F27" s="41">
        <v>6681</v>
      </c>
      <c r="G27" s="41">
        <v>6737</v>
      </c>
      <c r="H27" s="41">
        <v>6714</v>
      </c>
      <c r="I27" s="14"/>
      <c r="J27" s="14"/>
      <c r="K27" s="14"/>
      <c r="L27" s="14"/>
    </row>
    <row r="28" ht="24" customHeight="1"/>
  </sheetData>
  <mergeCells count="5">
    <mergeCell ref="A4:A5"/>
    <mergeCell ref="B4:D4"/>
    <mergeCell ref="F4:H4"/>
    <mergeCell ref="A1:I1"/>
    <mergeCell ref="A3:I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A31" sqref="A31"/>
    </sheetView>
  </sheetViews>
  <sheetFormatPr defaultColWidth="9.140625" defaultRowHeight="12.75"/>
  <cols>
    <col min="1" max="1" width="25.8515625" style="0" customWidth="1"/>
    <col min="2" max="2" width="6.421875" style="0" customWidth="1"/>
    <col min="3" max="3" width="6.7109375" style="0" customWidth="1"/>
    <col min="4" max="4" width="6.8515625" style="0" customWidth="1"/>
    <col min="5" max="5" width="1.1484375" style="0" customWidth="1"/>
    <col min="6" max="8" width="6.7109375" style="0" customWidth="1"/>
    <col min="9" max="9" width="1.7109375" style="0" customWidth="1"/>
    <col min="10" max="11" width="6.7109375" style="0" customWidth="1"/>
    <col min="12" max="12" width="7.7109375" style="0" customWidth="1"/>
    <col min="13" max="13" width="1.7109375" style="0" customWidth="1"/>
  </cols>
  <sheetData>
    <row r="1" spans="1:18" ht="12.75" customHeight="1">
      <c r="A1" s="93" t="s">
        <v>111</v>
      </c>
      <c r="B1" s="94"/>
      <c r="C1" s="94"/>
      <c r="D1" s="94"/>
      <c r="E1" s="94"/>
      <c r="F1" s="94"/>
      <c r="G1" s="94"/>
      <c r="H1" s="94"/>
      <c r="I1" s="98"/>
      <c r="J1" s="98"/>
      <c r="K1" s="98"/>
      <c r="L1" s="98"/>
      <c r="Q1" s="1"/>
      <c r="R1" s="1"/>
    </row>
    <row r="2" spans="1:18" ht="12.75" customHeight="1">
      <c r="A2" s="7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Q2" s="1"/>
      <c r="R2" s="1"/>
    </row>
    <row r="3" spans="1:18" ht="12.75" customHeight="1">
      <c r="A3" s="93" t="s">
        <v>116</v>
      </c>
      <c r="B3" s="94"/>
      <c r="C3" s="94"/>
      <c r="D3" s="94"/>
      <c r="E3" s="94"/>
      <c r="F3" s="94"/>
      <c r="G3" s="94"/>
      <c r="H3" s="94"/>
      <c r="I3" s="98"/>
      <c r="J3" s="98"/>
      <c r="K3" s="98"/>
      <c r="L3" s="98"/>
      <c r="Q3" s="1"/>
      <c r="R3" s="1"/>
    </row>
    <row r="4" spans="1:18" ht="15.75" customHeight="1">
      <c r="A4" s="25"/>
      <c r="B4" s="90">
        <v>37987</v>
      </c>
      <c r="C4" s="91"/>
      <c r="D4" s="91"/>
      <c r="E4" s="84"/>
      <c r="F4" s="90">
        <v>38353</v>
      </c>
      <c r="G4" s="90"/>
      <c r="H4" s="90"/>
      <c r="I4" s="86"/>
      <c r="J4" s="90">
        <v>38718</v>
      </c>
      <c r="K4" s="91"/>
      <c r="L4" s="91"/>
      <c r="Q4" s="15"/>
      <c r="R4" s="1"/>
    </row>
    <row r="5" spans="1:18" ht="15.75" customHeight="1">
      <c r="A5" s="26"/>
      <c r="B5" s="35" t="s">
        <v>4</v>
      </c>
      <c r="C5" s="35" t="s">
        <v>5</v>
      </c>
      <c r="D5" s="35" t="s">
        <v>6</v>
      </c>
      <c r="E5" s="75"/>
      <c r="F5" s="35" t="s">
        <v>4</v>
      </c>
      <c r="G5" s="35" t="s">
        <v>5</v>
      </c>
      <c r="H5" s="35" t="s">
        <v>6</v>
      </c>
      <c r="I5" s="27"/>
      <c r="J5" s="35" t="s">
        <v>4</v>
      </c>
      <c r="K5" s="35" t="s">
        <v>5</v>
      </c>
      <c r="L5" s="35" t="s">
        <v>6</v>
      </c>
      <c r="Q5" s="15"/>
      <c r="R5" s="1"/>
    </row>
    <row r="6" spans="1:18" ht="20.25" customHeight="1">
      <c r="A6" s="46" t="s">
        <v>11</v>
      </c>
      <c r="B6" s="20"/>
      <c r="C6" s="20"/>
      <c r="D6" s="20"/>
      <c r="F6" s="44"/>
      <c r="G6" s="44"/>
      <c r="H6" s="44"/>
      <c r="I6" s="20"/>
      <c r="J6" s="44"/>
      <c r="K6" s="44"/>
      <c r="L6" s="44"/>
      <c r="Q6" s="15"/>
      <c r="R6" s="1"/>
    </row>
    <row r="7" spans="1:18" ht="15.75" customHeight="1">
      <c r="A7" s="58" t="s">
        <v>108</v>
      </c>
      <c r="B7" s="45">
        <v>32605</v>
      </c>
      <c r="C7" s="45">
        <v>42702</v>
      </c>
      <c r="D7" s="45">
        <f>B7+C7</f>
        <v>75307</v>
      </c>
      <c r="F7" s="45">
        <v>29152</v>
      </c>
      <c r="G7" s="45">
        <v>37018</v>
      </c>
      <c r="H7" s="45">
        <v>66170</v>
      </c>
      <c r="I7" s="20"/>
      <c r="J7" s="45">
        <v>29306</v>
      </c>
      <c r="K7" s="45">
        <v>37374</v>
      </c>
      <c r="L7" s="45">
        <v>66680</v>
      </c>
      <c r="Q7" s="15"/>
      <c r="R7" s="1"/>
    </row>
    <row r="8" spans="1:18" ht="15.75" customHeight="1">
      <c r="A8" s="47" t="s">
        <v>14</v>
      </c>
      <c r="B8" s="45">
        <v>9453</v>
      </c>
      <c r="C8" s="45">
        <v>16592</v>
      </c>
      <c r="D8" s="45">
        <f>B8+C8</f>
        <v>26045</v>
      </c>
      <c r="F8" s="45">
        <v>7802</v>
      </c>
      <c r="G8" s="45">
        <v>14108</v>
      </c>
      <c r="H8" s="45">
        <v>21910</v>
      </c>
      <c r="I8" s="20"/>
      <c r="J8" s="45">
        <v>7561</v>
      </c>
      <c r="K8" s="45">
        <v>13739</v>
      </c>
      <c r="L8" s="45">
        <v>21300</v>
      </c>
      <c r="Q8" s="15"/>
      <c r="R8" s="1"/>
    </row>
    <row r="9" spans="1:18" ht="15.75" customHeight="1">
      <c r="A9" s="47" t="s">
        <v>15</v>
      </c>
      <c r="B9" s="45">
        <v>2470</v>
      </c>
      <c r="C9" s="45">
        <v>6740</v>
      </c>
      <c r="D9" s="45">
        <f>B9+C9</f>
        <v>9210</v>
      </c>
      <c r="F9" s="45">
        <v>2165</v>
      </c>
      <c r="G9" s="45">
        <v>6076</v>
      </c>
      <c r="H9" s="45">
        <v>8241</v>
      </c>
      <c r="I9" s="20"/>
      <c r="J9" s="45">
        <v>2135</v>
      </c>
      <c r="K9" s="45">
        <v>6286</v>
      </c>
      <c r="L9" s="45">
        <v>8421</v>
      </c>
      <c r="M9" s="20"/>
      <c r="Q9" s="15"/>
      <c r="R9" s="1"/>
    </row>
    <row r="10" spans="1:18" ht="15.75" customHeight="1">
      <c r="A10" s="47" t="s">
        <v>16</v>
      </c>
      <c r="B10" s="45">
        <v>177</v>
      </c>
      <c r="C10" s="45">
        <v>474</v>
      </c>
      <c r="D10" s="45">
        <f>B10+C10</f>
        <v>651</v>
      </c>
      <c r="F10" s="44">
        <v>135</v>
      </c>
      <c r="G10" s="44">
        <v>378</v>
      </c>
      <c r="H10" s="44">
        <f>F10+G10</f>
        <v>513</v>
      </c>
      <c r="I10" s="20"/>
      <c r="J10" s="45">
        <v>144</v>
      </c>
      <c r="K10" s="45">
        <v>357</v>
      </c>
      <c r="L10" s="45">
        <v>501</v>
      </c>
      <c r="Q10" s="15"/>
      <c r="R10" s="1"/>
    </row>
    <row r="11" spans="1:18" ht="15.75" customHeight="1">
      <c r="A11" s="47" t="s">
        <v>53</v>
      </c>
      <c r="B11" s="45">
        <v>0</v>
      </c>
      <c r="C11" s="45">
        <v>0</v>
      </c>
      <c r="D11" s="45">
        <f>B11+C11</f>
        <v>0</v>
      </c>
      <c r="F11" s="44">
        <v>0</v>
      </c>
      <c r="G11" s="44">
        <v>0</v>
      </c>
      <c r="H11" s="44">
        <f>F11+G11</f>
        <v>0</v>
      </c>
      <c r="I11" s="20"/>
      <c r="J11" s="45">
        <v>1</v>
      </c>
      <c r="K11" s="45">
        <v>0</v>
      </c>
      <c r="L11" s="45">
        <v>1</v>
      </c>
      <c r="Q11" s="15"/>
      <c r="R11" s="1"/>
    </row>
    <row r="12" spans="1:18" ht="15.75" customHeight="1">
      <c r="A12" s="47" t="s">
        <v>6</v>
      </c>
      <c r="B12" s="45">
        <f>SUM(B7:B11)</f>
        <v>44705</v>
      </c>
      <c r="C12" s="45">
        <f>SUM(C7:C11)</f>
        <v>66508</v>
      </c>
      <c r="D12" s="45">
        <f>SUM(D7:D11)</f>
        <v>111213</v>
      </c>
      <c r="F12" s="45">
        <v>39254</v>
      </c>
      <c r="G12" s="45">
        <v>57580</v>
      </c>
      <c r="H12" s="45">
        <v>96834</v>
      </c>
      <c r="I12" s="20"/>
      <c r="J12" s="45">
        <v>39147</v>
      </c>
      <c r="K12" s="45">
        <v>57756</v>
      </c>
      <c r="L12" s="45">
        <v>96903</v>
      </c>
      <c r="Q12" s="15"/>
      <c r="R12" s="1"/>
    </row>
    <row r="13" spans="1:18" ht="12.75" customHeight="1">
      <c r="A13" s="47"/>
      <c r="B13" s="19"/>
      <c r="C13" s="19"/>
      <c r="D13" s="19"/>
      <c r="F13" s="44"/>
      <c r="G13" s="44"/>
      <c r="H13" s="44"/>
      <c r="I13" s="20"/>
      <c r="J13" s="44"/>
      <c r="K13" s="44"/>
      <c r="L13" s="44"/>
      <c r="Q13" s="15"/>
      <c r="R13" s="1"/>
    </row>
    <row r="14" spans="1:18" ht="20.25" customHeight="1">
      <c r="A14" s="8" t="s">
        <v>100</v>
      </c>
      <c r="B14" s="7"/>
      <c r="C14" s="7"/>
      <c r="D14" s="7"/>
      <c r="F14" s="3"/>
      <c r="G14" s="3"/>
      <c r="H14" s="3"/>
      <c r="I14" s="7"/>
      <c r="J14" s="3"/>
      <c r="K14" s="3"/>
      <c r="L14" s="3"/>
      <c r="Q14" s="4"/>
      <c r="R14" s="1"/>
    </row>
    <row r="15" spans="1:18" ht="15" customHeight="1">
      <c r="A15" s="58" t="s">
        <v>108</v>
      </c>
      <c r="B15" s="3">
        <v>26177</v>
      </c>
      <c r="C15" s="3">
        <v>35007</v>
      </c>
      <c r="D15" s="45">
        <f>B15+C15</f>
        <v>61184</v>
      </c>
      <c r="F15" s="3">
        <v>52368</v>
      </c>
      <c r="G15" s="3">
        <v>68869</v>
      </c>
      <c r="H15" s="45">
        <v>121237</v>
      </c>
      <c r="I15" s="7"/>
      <c r="J15" s="3">
        <v>71660</v>
      </c>
      <c r="K15" s="3">
        <v>93115</v>
      </c>
      <c r="L15" s="3">
        <v>164775</v>
      </c>
      <c r="Q15" s="4"/>
      <c r="R15" s="1"/>
    </row>
    <row r="16" spans="1:18" ht="15" customHeight="1">
      <c r="A16" s="47" t="s">
        <v>14</v>
      </c>
      <c r="B16" s="3">
        <v>8852</v>
      </c>
      <c r="C16" s="3">
        <v>14450</v>
      </c>
      <c r="D16" s="45">
        <f>B16+C16</f>
        <v>23302</v>
      </c>
      <c r="F16" s="3">
        <v>20356</v>
      </c>
      <c r="G16" s="3">
        <v>31655</v>
      </c>
      <c r="H16" s="45">
        <v>52011</v>
      </c>
      <c r="I16" s="7"/>
      <c r="J16" s="3">
        <v>31770</v>
      </c>
      <c r="K16" s="3">
        <v>47550</v>
      </c>
      <c r="L16" s="3">
        <v>79320</v>
      </c>
      <c r="Q16" s="4"/>
      <c r="R16" s="1"/>
    </row>
    <row r="17" spans="1:18" ht="15" customHeight="1">
      <c r="A17" s="47" t="s">
        <v>15</v>
      </c>
      <c r="B17" s="3">
        <v>2295</v>
      </c>
      <c r="C17" s="3">
        <v>5543</v>
      </c>
      <c r="D17" s="45">
        <f>B17+C17</f>
        <v>7838</v>
      </c>
      <c r="F17" s="3">
        <v>5117</v>
      </c>
      <c r="G17" s="3">
        <v>12581</v>
      </c>
      <c r="H17" s="45">
        <v>17698</v>
      </c>
      <c r="I17" s="7"/>
      <c r="J17" s="3">
        <v>7737</v>
      </c>
      <c r="K17" s="3">
        <v>19066</v>
      </c>
      <c r="L17" s="3">
        <v>26803</v>
      </c>
      <c r="Q17" s="4"/>
      <c r="R17" s="1"/>
    </row>
    <row r="18" spans="1:18" ht="12.75">
      <c r="A18" s="47" t="s">
        <v>16</v>
      </c>
      <c r="B18" s="3">
        <v>255</v>
      </c>
      <c r="C18" s="3">
        <v>467</v>
      </c>
      <c r="D18" s="45">
        <f>B18+C18</f>
        <v>722</v>
      </c>
      <c r="F18" s="3">
        <v>553</v>
      </c>
      <c r="G18" s="3">
        <v>1217</v>
      </c>
      <c r="H18" s="45">
        <v>1770</v>
      </c>
      <c r="I18" s="7"/>
      <c r="J18" s="3">
        <v>938</v>
      </c>
      <c r="K18" s="3">
        <v>2026</v>
      </c>
      <c r="L18" s="3">
        <v>2964</v>
      </c>
      <c r="Q18" s="4"/>
      <c r="R18" s="1"/>
    </row>
    <row r="19" spans="1:18" ht="12.75">
      <c r="A19" s="47" t="s">
        <v>53</v>
      </c>
      <c r="B19" s="3">
        <v>0</v>
      </c>
      <c r="C19" s="3">
        <v>0</v>
      </c>
      <c r="D19" s="45">
        <f>B19+C19</f>
        <v>0</v>
      </c>
      <c r="F19" s="3">
        <v>0</v>
      </c>
      <c r="G19" s="3">
        <v>0</v>
      </c>
      <c r="H19" s="44">
        <f>F19+G19</f>
        <v>0</v>
      </c>
      <c r="I19" s="7"/>
      <c r="J19" s="3">
        <v>1</v>
      </c>
      <c r="K19" s="3">
        <v>0</v>
      </c>
      <c r="L19" s="3">
        <v>1</v>
      </c>
      <c r="Q19" s="4"/>
      <c r="R19" s="1"/>
    </row>
    <row r="20" spans="1:18" ht="15.75" customHeight="1">
      <c r="A20" s="3" t="s">
        <v>6</v>
      </c>
      <c r="B20" s="3">
        <f>SUM(B15:B19)</f>
        <v>37579</v>
      </c>
      <c r="C20" s="3">
        <f>SUM(C15:C19)</f>
        <v>55467</v>
      </c>
      <c r="D20" s="3">
        <f>SUM(D15:D19)</f>
        <v>93046</v>
      </c>
      <c r="F20" s="4">
        <f>SUM(F15:F19)</f>
        <v>78394</v>
      </c>
      <c r="G20" s="4">
        <f>SUM(G15:G19)</f>
        <v>114322</v>
      </c>
      <c r="H20" s="45">
        <v>192716</v>
      </c>
      <c r="I20" s="7"/>
      <c r="J20" s="4">
        <v>112106</v>
      </c>
      <c r="K20" s="4">
        <v>161757</v>
      </c>
      <c r="L20" s="4">
        <v>273863</v>
      </c>
      <c r="Q20" s="4"/>
      <c r="R20" s="1"/>
    </row>
    <row r="21" spans="1:18" ht="12.75">
      <c r="A21" s="3"/>
      <c r="B21" s="7"/>
      <c r="C21" s="7"/>
      <c r="D21" s="7"/>
      <c r="F21" s="3"/>
      <c r="G21" s="3"/>
      <c r="H21" s="3"/>
      <c r="I21" s="7"/>
      <c r="J21" s="3"/>
      <c r="K21" s="3"/>
      <c r="L21" s="3"/>
      <c r="Q21" s="4"/>
      <c r="R21" s="1"/>
    </row>
    <row r="22" spans="1:18" ht="21" customHeight="1">
      <c r="A22" s="8" t="s">
        <v>110</v>
      </c>
      <c r="B22" s="7"/>
      <c r="C22" s="7"/>
      <c r="D22" s="7"/>
      <c r="F22" s="3"/>
      <c r="G22" s="3"/>
      <c r="H22" s="3"/>
      <c r="I22" s="7"/>
      <c r="J22" s="3"/>
      <c r="K22" s="3"/>
      <c r="L22" s="3"/>
      <c r="Q22" s="4"/>
      <c r="R22" s="1"/>
    </row>
    <row r="23" spans="1:18" ht="15" customHeight="1">
      <c r="A23" s="58" t="s">
        <v>108</v>
      </c>
      <c r="B23" s="3">
        <f aca="true" t="shared" si="0" ref="B23:C27">B7+B15</f>
        <v>58782</v>
      </c>
      <c r="C23" s="3">
        <f t="shared" si="0"/>
        <v>77709</v>
      </c>
      <c r="D23" s="45">
        <f>B23+C23</f>
        <v>136491</v>
      </c>
      <c r="F23" s="3">
        <f aca="true" t="shared" si="1" ref="F23:G27">F7+F15</f>
        <v>81520</v>
      </c>
      <c r="G23" s="3">
        <f t="shared" si="1"/>
        <v>105887</v>
      </c>
      <c r="H23" s="3">
        <f>F23+G23</f>
        <v>187407</v>
      </c>
      <c r="I23" s="7"/>
      <c r="J23" s="3">
        <v>100966</v>
      </c>
      <c r="K23" s="3">
        <v>130489</v>
      </c>
      <c r="L23" s="3">
        <f>J23+K23</f>
        <v>231455</v>
      </c>
      <c r="Q23" s="4"/>
      <c r="R23" s="1"/>
    </row>
    <row r="24" spans="1:18" ht="15" customHeight="1">
      <c r="A24" s="47" t="s">
        <v>14</v>
      </c>
      <c r="B24" s="3">
        <f t="shared" si="0"/>
        <v>18305</v>
      </c>
      <c r="C24" s="3">
        <f t="shared" si="0"/>
        <v>31042</v>
      </c>
      <c r="D24" s="45">
        <f>B24+C24</f>
        <v>49347</v>
      </c>
      <c r="F24" s="3">
        <f t="shared" si="1"/>
        <v>28158</v>
      </c>
      <c r="G24" s="3">
        <f t="shared" si="1"/>
        <v>45763</v>
      </c>
      <c r="H24" s="3">
        <f>F24+G24</f>
        <v>73921</v>
      </c>
      <c r="I24" s="7"/>
      <c r="J24" s="3">
        <v>39331</v>
      </c>
      <c r="K24" s="3">
        <v>61289</v>
      </c>
      <c r="L24" s="3">
        <f>J24+K24</f>
        <v>100620</v>
      </c>
      <c r="Q24" s="4"/>
      <c r="R24" s="1"/>
    </row>
    <row r="25" spans="1:18" ht="12.75">
      <c r="A25" s="47" t="s">
        <v>15</v>
      </c>
      <c r="B25" s="3">
        <f t="shared" si="0"/>
        <v>4765</v>
      </c>
      <c r="C25" s="3">
        <f t="shared" si="0"/>
        <v>12283</v>
      </c>
      <c r="D25" s="45">
        <f>B25+C25</f>
        <v>17048</v>
      </c>
      <c r="F25" s="3">
        <f t="shared" si="1"/>
        <v>7282</v>
      </c>
      <c r="G25" s="3">
        <f t="shared" si="1"/>
        <v>18657</v>
      </c>
      <c r="H25" s="3">
        <f>F25+G25</f>
        <v>25939</v>
      </c>
      <c r="I25" s="7"/>
      <c r="J25" s="3">
        <v>9872</v>
      </c>
      <c r="K25" s="3">
        <v>25352</v>
      </c>
      <c r="L25" s="3">
        <f>J25+K25</f>
        <v>35224</v>
      </c>
      <c r="Q25" s="4"/>
      <c r="R25" s="1"/>
    </row>
    <row r="26" spans="1:18" ht="12.75">
      <c r="A26" s="47" t="s">
        <v>16</v>
      </c>
      <c r="B26" s="3">
        <f t="shared" si="0"/>
        <v>432</v>
      </c>
      <c r="C26" s="3">
        <f t="shared" si="0"/>
        <v>941</v>
      </c>
      <c r="D26" s="45">
        <f>B26+C26</f>
        <v>1373</v>
      </c>
      <c r="F26" s="3">
        <f t="shared" si="1"/>
        <v>688</v>
      </c>
      <c r="G26" s="3">
        <f t="shared" si="1"/>
        <v>1595</v>
      </c>
      <c r="H26" s="3">
        <f>F26+G26</f>
        <v>2283</v>
      </c>
      <c r="I26" s="7"/>
      <c r="J26" s="3">
        <v>1082</v>
      </c>
      <c r="K26" s="3">
        <v>2383</v>
      </c>
      <c r="L26" s="3">
        <f>J26+K26</f>
        <v>3465</v>
      </c>
      <c r="Q26" s="4"/>
      <c r="R26" s="1"/>
    </row>
    <row r="27" spans="1:18" ht="15.75" customHeight="1">
      <c r="A27" s="47" t="s">
        <v>53</v>
      </c>
      <c r="B27" s="3">
        <f t="shared" si="0"/>
        <v>0</v>
      </c>
      <c r="C27" s="3">
        <f t="shared" si="0"/>
        <v>0</v>
      </c>
      <c r="D27" s="45">
        <f>B27+C27</f>
        <v>0</v>
      </c>
      <c r="F27" s="3">
        <f t="shared" si="1"/>
        <v>0</v>
      </c>
      <c r="G27" s="3">
        <f t="shared" si="1"/>
        <v>0</v>
      </c>
      <c r="H27" s="3">
        <f>F27+G27</f>
        <v>0</v>
      </c>
      <c r="I27" s="7"/>
      <c r="J27" s="3">
        <v>2</v>
      </c>
      <c r="K27" s="3">
        <v>0</v>
      </c>
      <c r="L27" s="3">
        <f>J27+K27</f>
        <v>2</v>
      </c>
      <c r="Q27" s="4"/>
      <c r="R27" s="1"/>
    </row>
    <row r="28" spans="1:18" ht="12.75">
      <c r="A28" s="41" t="s">
        <v>98</v>
      </c>
      <c r="B28" s="41">
        <f>SUM(B23:B27)</f>
        <v>82284</v>
      </c>
      <c r="C28" s="41">
        <f>SUM(C23:C27)</f>
        <v>121975</v>
      </c>
      <c r="D28" s="41">
        <f>SUM(D23:D27)</f>
        <v>204259</v>
      </c>
      <c r="E28" s="75"/>
      <c r="F28" s="41">
        <f>SUM(F23:F27)</f>
        <v>117648</v>
      </c>
      <c r="G28" s="41">
        <f>SUM(G23:G27)</f>
        <v>171902</v>
      </c>
      <c r="H28" s="41">
        <f>SUM(H23:H27)</f>
        <v>289550</v>
      </c>
      <c r="I28" s="10"/>
      <c r="J28" s="41">
        <v>151253</v>
      </c>
      <c r="K28" s="41">
        <v>219513</v>
      </c>
      <c r="L28" s="41">
        <v>370766</v>
      </c>
      <c r="Q28" s="4"/>
      <c r="R28" s="1"/>
    </row>
    <row r="29" spans="1:18" ht="16.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Q29" s="1"/>
      <c r="R29" s="1"/>
    </row>
    <row r="30" spans="1:12" ht="1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5.75" customHeight="1">
      <c r="A35" s="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</sheetData>
  <mergeCells count="5">
    <mergeCell ref="F4:H4"/>
    <mergeCell ref="J4:L4"/>
    <mergeCell ref="B4:D4"/>
    <mergeCell ref="A1:L1"/>
    <mergeCell ref="A3:L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3">
      <selection activeCell="A31" sqref="A31"/>
    </sheetView>
  </sheetViews>
  <sheetFormatPr defaultColWidth="9.140625" defaultRowHeight="12.75"/>
  <cols>
    <col min="1" max="1" width="21.421875" style="0" customWidth="1"/>
    <col min="2" max="2" width="7.28125" style="0" customWidth="1"/>
    <col min="3" max="4" width="3.7109375" style="0" customWidth="1"/>
    <col min="5" max="5" width="7.28125" style="0" customWidth="1"/>
    <col min="6" max="7" width="3.7109375" style="0" customWidth="1"/>
    <col min="8" max="8" width="7.28125" style="0" customWidth="1"/>
    <col min="9" max="9" width="3.7109375" style="0" customWidth="1"/>
    <col min="10" max="10" width="1.7109375" style="0" customWidth="1"/>
    <col min="11" max="12" width="7.28125" style="0" customWidth="1"/>
    <col min="13" max="13" width="1.7109375" style="0" customWidth="1"/>
    <col min="14" max="15" width="7.28125" style="0" customWidth="1"/>
    <col min="16" max="16" width="1.7109375" style="0" customWidth="1"/>
    <col min="17" max="18" width="7.28125" style="0" customWidth="1"/>
  </cols>
  <sheetData>
    <row r="1" spans="1:9" ht="26.25" customHeight="1">
      <c r="A1" s="93" t="s">
        <v>138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77"/>
      <c r="B2" s="22"/>
      <c r="C2" s="22"/>
      <c r="D2" s="22"/>
      <c r="E2" s="22"/>
      <c r="F2" s="22"/>
      <c r="G2" s="22"/>
      <c r="H2" s="22"/>
      <c r="I2" s="22"/>
    </row>
    <row r="3" spans="1:9" ht="26.25" customHeight="1">
      <c r="A3" s="93" t="s">
        <v>121</v>
      </c>
      <c r="B3" s="94"/>
      <c r="C3" s="94"/>
      <c r="D3" s="94"/>
      <c r="E3" s="94"/>
      <c r="F3" s="94"/>
      <c r="G3" s="94"/>
      <c r="H3" s="94"/>
      <c r="I3" s="94"/>
    </row>
    <row r="4" spans="1:9" ht="15.75" customHeight="1">
      <c r="A4" s="32" t="s">
        <v>7</v>
      </c>
      <c r="B4" s="99" t="s">
        <v>4</v>
      </c>
      <c r="C4" s="99"/>
      <c r="D4" s="32"/>
      <c r="E4" s="99" t="s">
        <v>5</v>
      </c>
      <c r="F4" s="99"/>
      <c r="G4" s="32"/>
      <c r="H4" s="99" t="s">
        <v>6</v>
      </c>
      <c r="I4" s="99"/>
    </row>
    <row r="5" spans="1:9" ht="15.75" customHeight="1">
      <c r="A5" s="34"/>
      <c r="B5" s="35" t="s">
        <v>8</v>
      </c>
      <c r="C5" s="35" t="s">
        <v>9</v>
      </c>
      <c r="D5" s="35"/>
      <c r="E5" s="35" t="s">
        <v>8</v>
      </c>
      <c r="F5" s="35" t="s">
        <v>9</v>
      </c>
      <c r="G5" s="35"/>
      <c r="H5" s="35" t="s">
        <v>10</v>
      </c>
      <c r="I5" s="35" t="s">
        <v>9</v>
      </c>
    </row>
    <row r="6" spans="1:9" ht="15.75" customHeight="1">
      <c r="A6" s="49" t="s">
        <v>99</v>
      </c>
      <c r="B6" s="44"/>
      <c r="C6" s="44"/>
      <c r="D6" s="44"/>
      <c r="E6" s="44"/>
      <c r="F6" s="44"/>
      <c r="G6" s="44"/>
      <c r="H6" s="44"/>
      <c r="I6" s="44"/>
    </row>
    <row r="7" spans="1:9" ht="12.75">
      <c r="A7" s="6" t="s">
        <v>27</v>
      </c>
      <c r="B7" s="3">
        <v>61936</v>
      </c>
      <c r="C7" s="3">
        <f>B7/$B$18*100</f>
        <v>40.9486092837828</v>
      </c>
      <c r="D7" s="44"/>
      <c r="E7" s="45">
        <v>89185</v>
      </c>
      <c r="F7" s="3">
        <f>E7/$E$18*100</f>
        <v>40.62857325078697</v>
      </c>
      <c r="G7" s="44"/>
      <c r="H7" s="45">
        <f>E7+B7</f>
        <v>151121</v>
      </c>
      <c r="I7" s="3">
        <f>H7/$H$18*100</f>
        <v>40.759131096163074</v>
      </c>
    </row>
    <row r="8" spans="1:9" ht="12.75">
      <c r="A8" s="6" t="s">
        <v>26</v>
      </c>
      <c r="B8" s="3">
        <v>38154</v>
      </c>
      <c r="C8" s="3">
        <f aca="true" t="shared" si="0" ref="C8:C17">B8/$B$18*100</f>
        <v>25.22528478773975</v>
      </c>
      <c r="D8" s="44"/>
      <c r="E8" s="45">
        <v>54933</v>
      </c>
      <c r="F8" s="3">
        <v>25</v>
      </c>
      <c r="G8" s="44"/>
      <c r="H8" s="45">
        <f aca="true" t="shared" si="1" ref="H8:H17">E8+B8</f>
        <v>93087</v>
      </c>
      <c r="I8" s="3">
        <f aca="true" t="shared" si="2" ref="I8:I17">H8/$H$18*100</f>
        <v>25.10667105398014</v>
      </c>
    </row>
    <row r="9" spans="1:9" ht="12.75">
      <c r="A9" s="6" t="s">
        <v>25</v>
      </c>
      <c r="B9" s="3">
        <v>28322</v>
      </c>
      <c r="C9" s="3">
        <f t="shared" si="0"/>
        <v>18.724917852869034</v>
      </c>
      <c r="D9" s="44"/>
      <c r="E9" s="45">
        <v>42086</v>
      </c>
      <c r="F9" s="3">
        <f aca="true" t="shared" si="3" ref="F9:F17">E9/$E$18*100</f>
        <v>19.17244081216147</v>
      </c>
      <c r="G9" s="44"/>
      <c r="H9" s="45">
        <f t="shared" si="1"/>
        <v>70408</v>
      </c>
      <c r="I9" s="3">
        <f t="shared" si="2"/>
        <v>18.989875015508435</v>
      </c>
    </row>
    <row r="10" spans="1:9" ht="12.75">
      <c r="A10" s="6" t="s">
        <v>24</v>
      </c>
      <c r="B10" s="3">
        <v>16648</v>
      </c>
      <c r="C10" s="3">
        <f t="shared" si="0"/>
        <v>11.006723833576855</v>
      </c>
      <c r="D10" s="44"/>
      <c r="E10" s="45">
        <v>24615</v>
      </c>
      <c r="F10" s="3">
        <f t="shared" si="3"/>
        <v>11.213458883984092</v>
      </c>
      <c r="G10" s="44"/>
      <c r="H10" s="45">
        <f t="shared" si="1"/>
        <v>41263</v>
      </c>
      <c r="I10" s="3">
        <f t="shared" si="2"/>
        <v>11.129121872016313</v>
      </c>
    </row>
    <row r="11" spans="1:9" ht="12.75">
      <c r="A11" s="6" t="s">
        <v>23</v>
      </c>
      <c r="B11" s="45">
        <v>3837</v>
      </c>
      <c r="C11" s="3">
        <v>3</v>
      </c>
      <c r="D11" s="44"/>
      <c r="E11" s="45">
        <v>5560</v>
      </c>
      <c r="F11" s="3">
        <f t="shared" si="3"/>
        <v>2.5328796016636828</v>
      </c>
      <c r="G11" s="44"/>
      <c r="H11" s="45">
        <f t="shared" si="1"/>
        <v>9397</v>
      </c>
      <c r="I11" s="3">
        <f t="shared" si="2"/>
        <v>2.534482665616588</v>
      </c>
    </row>
    <row r="12" spans="1:9" ht="12.75">
      <c r="A12" s="6" t="s">
        <v>22</v>
      </c>
      <c r="B12" s="45">
        <v>1065</v>
      </c>
      <c r="C12" s="3">
        <f t="shared" si="0"/>
        <v>0.7041182654228346</v>
      </c>
      <c r="D12" s="44"/>
      <c r="E12" s="45">
        <v>1511</v>
      </c>
      <c r="F12" s="3">
        <f t="shared" si="3"/>
        <v>0.6883419205240692</v>
      </c>
      <c r="G12" s="44"/>
      <c r="H12" s="45">
        <f t="shared" si="1"/>
        <v>2576</v>
      </c>
      <c r="I12" s="3">
        <f t="shared" si="2"/>
        <v>0.694777838313114</v>
      </c>
    </row>
    <row r="13" spans="1:9" ht="12.75">
      <c r="A13" s="6" t="s">
        <v>21</v>
      </c>
      <c r="B13" s="45">
        <v>531</v>
      </c>
      <c r="C13" s="3">
        <f t="shared" si="0"/>
        <v>0.35106741684462456</v>
      </c>
      <c r="D13" s="44"/>
      <c r="E13" s="44">
        <v>659</v>
      </c>
      <c r="F13" s="3">
        <f t="shared" si="3"/>
        <v>0.3002100103410732</v>
      </c>
      <c r="G13" s="44"/>
      <c r="H13" s="45">
        <f t="shared" si="1"/>
        <v>1190</v>
      </c>
      <c r="I13" s="3">
        <f t="shared" si="2"/>
        <v>0.32095715356855803</v>
      </c>
    </row>
    <row r="14" spans="1:9" ht="12.75">
      <c r="A14" s="6" t="s">
        <v>20</v>
      </c>
      <c r="B14" s="45">
        <v>291</v>
      </c>
      <c r="C14" s="3">
        <f t="shared" si="0"/>
        <v>0.1923928781577886</v>
      </c>
      <c r="D14" s="44"/>
      <c r="E14" s="44">
        <v>326</v>
      </c>
      <c r="F14" s="3">
        <f t="shared" si="3"/>
        <v>0.14851056657236703</v>
      </c>
      <c r="G14" s="44"/>
      <c r="H14" s="45">
        <f t="shared" si="1"/>
        <v>617</v>
      </c>
      <c r="I14" s="3">
        <f t="shared" si="2"/>
        <v>0.16641223844689104</v>
      </c>
    </row>
    <row r="15" spans="1:9" ht="12.75">
      <c r="A15" s="6" t="s">
        <v>19</v>
      </c>
      <c r="B15" s="45">
        <v>307</v>
      </c>
      <c r="C15" s="3">
        <f t="shared" si="0"/>
        <v>0.202971180736911</v>
      </c>
      <c r="D15" s="44"/>
      <c r="E15" s="44">
        <v>420</v>
      </c>
      <c r="F15" s="3">
        <f t="shared" si="3"/>
        <v>0.19133263178035012</v>
      </c>
      <c r="G15" s="44"/>
      <c r="H15" s="45">
        <f t="shared" si="1"/>
        <v>727</v>
      </c>
      <c r="I15" s="3">
        <f t="shared" si="2"/>
        <v>0.196080546759951</v>
      </c>
    </row>
    <row r="16" spans="1:9" ht="12.75">
      <c r="A16" s="6" t="s">
        <v>18</v>
      </c>
      <c r="B16" s="45">
        <v>161</v>
      </c>
      <c r="C16" s="3">
        <f t="shared" si="0"/>
        <v>0.10644416970241914</v>
      </c>
      <c r="D16" s="44"/>
      <c r="E16" s="44">
        <v>218</v>
      </c>
      <c r="F16" s="3">
        <f t="shared" si="3"/>
        <v>0.09931074697170554</v>
      </c>
      <c r="G16" s="44"/>
      <c r="H16" s="45">
        <f t="shared" si="1"/>
        <v>379</v>
      </c>
      <c r="I16" s="3">
        <f t="shared" si="2"/>
        <v>0.10222080773317942</v>
      </c>
    </row>
    <row r="17" spans="1:9" ht="12.75" customHeight="1">
      <c r="A17" s="6" t="s">
        <v>17</v>
      </c>
      <c r="B17" s="45">
        <v>1</v>
      </c>
      <c r="C17" s="3">
        <f t="shared" si="0"/>
        <v>0.0006611439111951498</v>
      </c>
      <c r="D17" s="44"/>
      <c r="E17" s="44">
        <v>0</v>
      </c>
      <c r="F17" s="3">
        <f t="shared" si="3"/>
        <v>0</v>
      </c>
      <c r="G17" s="44"/>
      <c r="H17" s="45">
        <f t="shared" si="1"/>
        <v>1</v>
      </c>
      <c r="I17" s="3">
        <f t="shared" si="2"/>
        <v>0.00026971189375509083</v>
      </c>
    </row>
    <row r="18" spans="1:9" ht="15.75" customHeight="1">
      <c r="A18" s="6" t="s">
        <v>6</v>
      </c>
      <c r="B18" s="45">
        <f>SUM(B7:B17)</f>
        <v>151253</v>
      </c>
      <c r="C18" s="45">
        <v>100</v>
      </c>
      <c r="D18" s="44"/>
      <c r="E18" s="45">
        <f>SUM(E7:E17)</f>
        <v>219513</v>
      </c>
      <c r="F18" s="45">
        <v>100</v>
      </c>
      <c r="G18" s="44"/>
      <c r="H18" s="45">
        <f>SUM(H7:H17)</f>
        <v>370766</v>
      </c>
      <c r="I18" s="45">
        <v>100</v>
      </c>
    </row>
    <row r="19" spans="1:9" ht="12.75">
      <c r="A19" s="6"/>
      <c r="B19" s="44"/>
      <c r="C19" s="44"/>
      <c r="D19" s="44"/>
      <c r="E19" s="44"/>
      <c r="F19" s="44"/>
      <c r="G19" s="44"/>
      <c r="H19" s="44"/>
      <c r="I19" s="44"/>
    </row>
    <row r="20" spans="1:9" ht="19.5" customHeight="1">
      <c r="A20" s="50" t="s">
        <v>3</v>
      </c>
      <c r="B20" s="3"/>
      <c r="C20" s="3"/>
      <c r="D20" s="3"/>
      <c r="E20" s="3"/>
      <c r="F20" s="3"/>
      <c r="G20" s="3"/>
      <c r="H20" s="3"/>
      <c r="I20" s="3"/>
    </row>
    <row r="21" spans="1:9" ht="15" customHeight="1">
      <c r="A21" s="6" t="s">
        <v>27</v>
      </c>
      <c r="B21" s="3">
        <v>31186</v>
      </c>
      <c r="C21" s="3">
        <f aca="true" t="shared" si="4" ref="C21:C31">B21/$B$32*100</f>
        <v>36.55480407440835</v>
      </c>
      <c r="D21" s="3"/>
      <c r="E21" s="3">
        <v>46733</v>
      </c>
      <c r="F21" s="3">
        <v>37</v>
      </c>
      <c r="G21" s="3"/>
      <c r="H21" s="3">
        <f aca="true" t="shared" si="5" ref="H21:H27">B21+E21</f>
        <v>77919</v>
      </c>
      <c r="I21" s="3">
        <f>H21/$H$32*100</f>
        <v>36.404453435620944</v>
      </c>
    </row>
    <row r="22" spans="1:9" ht="12.75">
      <c r="A22" s="6" t="s">
        <v>26</v>
      </c>
      <c r="B22" s="3">
        <v>19168</v>
      </c>
      <c r="C22" s="3">
        <v>23</v>
      </c>
      <c r="D22" s="3"/>
      <c r="E22" s="3">
        <v>29784</v>
      </c>
      <c r="F22" s="3">
        <f aca="true" t="shared" si="6" ref="F22:F31">E22/$E$32*100</f>
        <v>23.137876386687797</v>
      </c>
      <c r="G22" s="3"/>
      <c r="H22" s="3">
        <f t="shared" si="5"/>
        <v>48952</v>
      </c>
      <c r="I22" s="3">
        <f>H22/$H$32*100</f>
        <v>22.870812055859503</v>
      </c>
    </row>
    <row r="23" spans="1:9" ht="12.75">
      <c r="A23" s="6" t="s">
        <v>25</v>
      </c>
      <c r="B23" s="3">
        <v>13557</v>
      </c>
      <c r="C23" s="3">
        <f t="shared" si="4"/>
        <v>15.890895877533318</v>
      </c>
      <c r="D23" s="3"/>
      <c r="E23" s="3">
        <v>21842</v>
      </c>
      <c r="F23" s="3">
        <f t="shared" si="6"/>
        <v>16.96808675926789</v>
      </c>
      <c r="G23" s="3"/>
      <c r="H23" s="3">
        <f t="shared" si="5"/>
        <v>35399</v>
      </c>
      <c r="I23" s="3">
        <v>17</v>
      </c>
    </row>
    <row r="24" spans="1:9" ht="12.75">
      <c r="A24" s="6" t="s">
        <v>24</v>
      </c>
      <c r="B24" s="3">
        <v>11852</v>
      </c>
      <c r="C24" s="3">
        <f t="shared" si="4"/>
        <v>13.892372791954333</v>
      </c>
      <c r="D24" s="3"/>
      <c r="E24" s="3">
        <v>17945</v>
      </c>
      <c r="F24" s="3">
        <f t="shared" si="6"/>
        <v>13.940679282806625</v>
      </c>
      <c r="G24" s="3"/>
      <c r="H24" s="3">
        <f t="shared" si="5"/>
        <v>29797</v>
      </c>
      <c r="I24" s="3">
        <f aca="true" t="shared" si="7" ref="I24:I31">H24/$H$32*100</f>
        <v>13.92142480038498</v>
      </c>
    </row>
    <row r="25" spans="1:9" ht="12.75">
      <c r="A25" s="6" t="s">
        <v>23</v>
      </c>
      <c r="B25" s="3">
        <v>7191</v>
      </c>
      <c r="C25" s="3">
        <v>8</v>
      </c>
      <c r="D25" s="3"/>
      <c r="E25" s="3">
        <v>9252</v>
      </c>
      <c r="F25" s="3">
        <v>7</v>
      </c>
      <c r="G25" s="3"/>
      <c r="H25" s="3">
        <f t="shared" si="5"/>
        <v>16443</v>
      </c>
      <c r="I25" s="3">
        <v>8</v>
      </c>
    </row>
    <row r="26" spans="1:9" ht="12.75">
      <c r="A26" s="6" t="s">
        <v>22</v>
      </c>
      <c r="B26" s="3">
        <v>1283</v>
      </c>
      <c r="C26" s="3">
        <v>2</v>
      </c>
      <c r="D26" s="3"/>
      <c r="E26" s="3">
        <v>1637</v>
      </c>
      <c r="F26" s="3">
        <v>1</v>
      </c>
      <c r="G26" s="3"/>
      <c r="H26" s="3">
        <f t="shared" si="5"/>
        <v>2920</v>
      </c>
      <c r="I26" s="3">
        <f t="shared" si="7"/>
        <v>1.3642501062900338</v>
      </c>
    </row>
    <row r="27" spans="1:9" ht="12.75">
      <c r="A27" s="6" t="s">
        <v>21</v>
      </c>
      <c r="B27" s="3">
        <v>386</v>
      </c>
      <c r="C27" s="3">
        <f t="shared" si="4"/>
        <v>0.45245156072345366</v>
      </c>
      <c r="D27" s="3"/>
      <c r="E27" s="3">
        <v>598</v>
      </c>
      <c r="F27" s="3">
        <v>1</v>
      </c>
      <c r="G27" s="3"/>
      <c r="H27" s="3">
        <f t="shared" si="5"/>
        <v>984</v>
      </c>
      <c r="I27" s="3">
        <v>1</v>
      </c>
    </row>
    <row r="28" spans="1:9" ht="12.75">
      <c r="A28" s="6" t="s">
        <v>20</v>
      </c>
      <c r="B28" s="3">
        <v>179</v>
      </c>
      <c r="C28" s="3">
        <f t="shared" si="4"/>
        <v>0.20981562012823365</v>
      </c>
      <c r="D28" s="3"/>
      <c r="E28" s="3">
        <v>329</v>
      </c>
      <c r="F28" s="3">
        <f t="shared" si="6"/>
        <v>0.25558559398402786</v>
      </c>
      <c r="G28" s="3"/>
      <c r="H28" s="3">
        <f>B28+E28</f>
        <v>508</v>
      </c>
      <c r="I28" s="3">
        <f t="shared" si="7"/>
        <v>0.2373421417792251</v>
      </c>
    </row>
    <row r="29" spans="1:9" ht="12.75">
      <c r="A29" s="6" t="s">
        <v>19</v>
      </c>
      <c r="B29" s="3">
        <v>271</v>
      </c>
      <c r="C29" s="3">
        <f t="shared" si="4"/>
        <v>0.3176538159483315</v>
      </c>
      <c r="D29" s="3"/>
      <c r="E29" s="3">
        <v>311</v>
      </c>
      <c r="F29" s="3">
        <f t="shared" si="6"/>
        <v>0.24160218762623908</v>
      </c>
      <c r="G29" s="3"/>
      <c r="H29" s="3">
        <f>B29+E29</f>
        <v>582</v>
      </c>
      <c r="I29" s="3">
        <f t="shared" si="7"/>
        <v>0.2719156033769862</v>
      </c>
    </row>
    <row r="30" spans="1:9" ht="12.75">
      <c r="A30" s="6" t="s">
        <v>18</v>
      </c>
      <c r="B30" s="3">
        <v>240</v>
      </c>
      <c r="C30" s="3">
        <f t="shared" si="4"/>
        <v>0.28131703257416807</v>
      </c>
      <c r="D30" s="3"/>
      <c r="E30" s="3">
        <v>293</v>
      </c>
      <c r="F30" s="3">
        <f t="shared" si="6"/>
        <v>0.22761878126845034</v>
      </c>
      <c r="G30" s="3"/>
      <c r="H30" s="3">
        <f>B30+E30</f>
        <v>533</v>
      </c>
      <c r="I30" s="3">
        <f t="shared" si="7"/>
        <v>0.2490223652919822</v>
      </c>
    </row>
    <row r="31" spans="1:9" ht="12.75">
      <c r="A31" s="6" t="s">
        <v>17</v>
      </c>
      <c r="B31" s="3">
        <v>0</v>
      </c>
      <c r="C31" s="3">
        <f t="shared" si="4"/>
        <v>0</v>
      </c>
      <c r="D31" s="3"/>
      <c r="E31" s="3">
        <v>0</v>
      </c>
      <c r="F31" s="3">
        <f t="shared" si="6"/>
        <v>0</v>
      </c>
      <c r="G31" s="3"/>
      <c r="H31" s="3">
        <v>0</v>
      </c>
      <c r="I31" s="3">
        <f t="shared" si="7"/>
        <v>0</v>
      </c>
    </row>
    <row r="32" spans="1:9" ht="15" customHeight="1">
      <c r="A32" s="6" t="s">
        <v>6</v>
      </c>
      <c r="B32" s="3">
        <f>SUM(B21:B31)</f>
        <v>85313</v>
      </c>
      <c r="C32" s="3">
        <v>100</v>
      </c>
      <c r="D32" s="3"/>
      <c r="E32" s="3">
        <f>SUM(E21:E31)</f>
        <v>128724</v>
      </c>
      <c r="F32" s="3">
        <v>100</v>
      </c>
      <c r="G32" s="3"/>
      <c r="H32" s="3">
        <f>SUM(H21:H31)</f>
        <v>214037</v>
      </c>
      <c r="I32" s="3">
        <v>100</v>
      </c>
    </row>
    <row r="33" spans="1:9" ht="12.75" customHeight="1">
      <c r="A33" s="50"/>
      <c r="B33" s="3"/>
      <c r="C33" s="3"/>
      <c r="D33" s="3"/>
      <c r="E33" s="3"/>
      <c r="F33" s="3"/>
      <c r="G33" s="3"/>
      <c r="H33" s="3"/>
      <c r="I33" s="3"/>
    </row>
    <row r="34" spans="1:9" ht="15.75" customHeight="1">
      <c r="A34" s="51" t="s">
        <v>101</v>
      </c>
      <c r="B34" s="3"/>
      <c r="C34" s="3"/>
      <c r="D34" s="3"/>
      <c r="E34" s="3"/>
      <c r="F34" s="3"/>
      <c r="G34" s="3"/>
      <c r="H34" s="3"/>
      <c r="I34" s="3"/>
    </row>
    <row r="35" spans="1:9" ht="12.75">
      <c r="A35" s="6" t="s">
        <v>27</v>
      </c>
      <c r="B35" s="3">
        <f aca="true" t="shared" si="8" ref="B35:B44">B7+B21</f>
        <v>93122</v>
      </c>
      <c r="C35" s="3">
        <f>B35/$B$46*100</f>
        <v>39.364067532950635</v>
      </c>
      <c r="D35" s="3"/>
      <c r="E35" s="3">
        <f>E7+E21</f>
        <v>135918</v>
      </c>
      <c r="F35" s="3">
        <f>E35/$E$46*100</f>
        <v>39.03031556095418</v>
      </c>
      <c r="G35" s="3"/>
      <c r="H35" s="3">
        <f>B35+E35</f>
        <v>229040</v>
      </c>
      <c r="I35" s="3">
        <f>H35/$H$46*100</f>
        <v>39.165325759272775</v>
      </c>
    </row>
    <row r="36" spans="1:9" ht="12.75">
      <c r="A36" s="6" t="s">
        <v>26</v>
      </c>
      <c r="B36" s="3">
        <f t="shared" si="8"/>
        <v>57322</v>
      </c>
      <c r="C36" s="3">
        <f>B36/$B$46*100</f>
        <v>24.2308700320418</v>
      </c>
      <c r="D36" s="3"/>
      <c r="E36" s="3">
        <f aca="true" t="shared" si="9" ref="E36:E45">E8+E22</f>
        <v>84717</v>
      </c>
      <c r="F36" s="3">
        <v>24</v>
      </c>
      <c r="G36" s="3"/>
      <c r="H36" s="3">
        <f aca="true" t="shared" si="10" ref="H36:H45">B36+E36</f>
        <v>142039</v>
      </c>
      <c r="I36" s="3">
        <f>H36/$H$46*100</f>
        <v>24.288350093963267</v>
      </c>
    </row>
    <row r="37" spans="1:9" ht="12.75">
      <c r="A37" s="6" t="s">
        <v>25</v>
      </c>
      <c r="B37" s="3">
        <f t="shared" si="8"/>
        <v>41879</v>
      </c>
      <c r="C37" s="3">
        <v>18</v>
      </c>
      <c r="D37" s="3"/>
      <c r="E37" s="3">
        <f t="shared" si="9"/>
        <v>63928</v>
      </c>
      <c r="F37" s="3">
        <v>19</v>
      </c>
      <c r="G37" s="3"/>
      <c r="H37" s="3">
        <f t="shared" si="10"/>
        <v>105807</v>
      </c>
      <c r="I37" s="3">
        <f aca="true" t="shared" si="11" ref="I37:I45">H37/$H$46*100</f>
        <v>18.092759442068527</v>
      </c>
    </row>
    <row r="38" spans="1:9" ht="12.75">
      <c r="A38" s="6" t="s">
        <v>24</v>
      </c>
      <c r="B38" s="3">
        <f t="shared" si="8"/>
        <v>28500</v>
      </c>
      <c r="C38" s="3">
        <f aca="true" t="shared" si="12" ref="C38:C45">B38/$B$46*100</f>
        <v>12.047377898768207</v>
      </c>
      <c r="D38" s="3"/>
      <c r="E38" s="3">
        <f t="shared" si="9"/>
        <v>42560</v>
      </c>
      <c r="F38" s="3">
        <f aca="true" t="shared" si="13" ref="F38:F45">E38/$E$46*100</f>
        <v>12.221561752484659</v>
      </c>
      <c r="G38" s="3"/>
      <c r="H38" s="3">
        <f t="shared" si="10"/>
        <v>71060</v>
      </c>
      <c r="I38" s="3">
        <f t="shared" si="11"/>
        <v>12.151100456051012</v>
      </c>
    </row>
    <row r="39" spans="1:9" ht="12.75">
      <c r="A39" s="6" t="s">
        <v>23</v>
      </c>
      <c r="B39" s="3">
        <f t="shared" si="8"/>
        <v>11028</v>
      </c>
      <c r="C39" s="3">
        <f t="shared" si="12"/>
        <v>4.6617011743023085</v>
      </c>
      <c r="D39" s="3"/>
      <c r="E39" s="3">
        <f t="shared" si="9"/>
        <v>14812</v>
      </c>
      <c r="F39" s="3">
        <f t="shared" si="13"/>
        <v>4.253425109910779</v>
      </c>
      <c r="G39" s="3"/>
      <c r="H39" s="3">
        <f t="shared" si="10"/>
        <v>25840</v>
      </c>
      <c r="I39" s="3">
        <v>5</v>
      </c>
    </row>
    <row r="40" spans="1:9" ht="12.75">
      <c r="A40" s="6" t="s">
        <v>22</v>
      </c>
      <c r="B40" s="3">
        <f t="shared" si="8"/>
        <v>2348</v>
      </c>
      <c r="C40" s="3">
        <v>1</v>
      </c>
      <c r="D40" s="3"/>
      <c r="E40" s="3">
        <f t="shared" si="9"/>
        <v>3148</v>
      </c>
      <c r="F40" s="3">
        <v>1</v>
      </c>
      <c r="G40" s="3"/>
      <c r="H40" s="3">
        <f t="shared" si="10"/>
        <v>5496</v>
      </c>
      <c r="I40" s="3">
        <f t="shared" si="11"/>
        <v>0.9398036603779393</v>
      </c>
    </row>
    <row r="41" spans="1:9" ht="12.75">
      <c r="A41" s="6" t="s">
        <v>21</v>
      </c>
      <c r="B41" s="3">
        <f t="shared" si="8"/>
        <v>917</v>
      </c>
      <c r="C41" s="3">
        <v>1</v>
      </c>
      <c r="D41" s="3"/>
      <c r="E41" s="3">
        <f t="shared" si="9"/>
        <v>1257</v>
      </c>
      <c r="F41" s="3">
        <v>1</v>
      </c>
      <c r="G41" s="3"/>
      <c r="H41" s="3">
        <f t="shared" si="10"/>
        <v>2174</v>
      </c>
      <c r="I41" s="3">
        <v>1</v>
      </c>
    </row>
    <row r="42" spans="1:9" ht="12.75">
      <c r="A42" s="6" t="s">
        <v>20</v>
      </c>
      <c r="B42" s="3">
        <f t="shared" si="8"/>
        <v>470</v>
      </c>
      <c r="C42" s="3">
        <f t="shared" si="12"/>
        <v>0.19867605657617748</v>
      </c>
      <c r="D42" s="3"/>
      <c r="E42" s="3">
        <f t="shared" si="9"/>
        <v>655</v>
      </c>
      <c r="F42" s="3">
        <f t="shared" si="13"/>
        <v>0.18809029482794762</v>
      </c>
      <c r="G42" s="3"/>
      <c r="H42" s="3">
        <f t="shared" si="10"/>
        <v>1125</v>
      </c>
      <c r="I42" s="3">
        <f t="shared" si="11"/>
        <v>0.1923724741494144</v>
      </c>
    </row>
    <row r="43" spans="1:9" ht="12.75">
      <c r="A43" s="6" t="s">
        <v>19</v>
      </c>
      <c r="B43" s="3">
        <f t="shared" si="8"/>
        <v>578</v>
      </c>
      <c r="C43" s="3">
        <f t="shared" si="12"/>
        <v>0.2443292780872991</v>
      </c>
      <c r="D43" s="3"/>
      <c r="E43" s="3">
        <f t="shared" si="9"/>
        <v>731</v>
      </c>
      <c r="F43" s="3">
        <f t="shared" si="13"/>
        <v>0.20991451224309882</v>
      </c>
      <c r="G43" s="3"/>
      <c r="H43" s="3">
        <f t="shared" si="10"/>
        <v>1309</v>
      </c>
      <c r="I43" s="3">
        <f t="shared" si="11"/>
        <v>0.22383606103251863</v>
      </c>
    </row>
    <row r="44" spans="1:9" ht="12.75">
      <c r="A44" s="6" t="s">
        <v>18</v>
      </c>
      <c r="B44" s="3">
        <f t="shared" si="8"/>
        <v>401</v>
      </c>
      <c r="C44" s="3">
        <f t="shared" si="12"/>
        <v>0.16950872061073866</v>
      </c>
      <c r="D44" s="3"/>
      <c r="E44" s="3">
        <f t="shared" si="9"/>
        <v>511</v>
      </c>
      <c r="F44" s="3">
        <f t="shared" si="13"/>
        <v>0.14673914604134541</v>
      </c>
      <c r="G44" s="3"/>
      <c r="H44" s="3">
        <f t="shared" si="10"/>
        <v>912</v>
      </c>
      <c r="I44" s="3">
        <f t="shared" si="11"/>
        <v>0.1559499523771253</v>
      </c>
    </row>
    <row r="45" spans="1:9" ht="12.75" customHeight="1">
      <c r="A45" s="6" t="s">
        <v>17</v>
      </c>
      <c r="B45" s="4">
        <v>1</v>
      </c>
      <c r="C45" s="4">
        <f t="shared" si="12"/>
        <v>0.00042271501399186696</v>
      </c>
      <c r="D45" s="4"/>
      <c r="E45" s="4">
        <f t="shared" si="9"/>
        <v>0</v>
      </c>
      <c r="F45" s="4">
        <f t="shared" si="13"/>
        <v>0</v>
      </c>
      <c r="G45" s="4"/>
      <c r="H45" s="4">
        <f t="shared" si="10"/>
        <v>1</v>
      </c>
      <c r="I45" s="4">
        <f t="shared" si="11"/>
        <v>0.00017099775479947947</v>
      </c>
    </row>
    <row r="46" spans="1:9" ht="12.75">
      <c r="A46" s="52" t="s">
        <v>6</v>
      </c>
      <c r="B46" s="41">
        <f>SUM(B35:B45)</f>
        <v>236566</v>
      </c>
      <c r="C46" s="41">
        <v>100</v>
      </c>
      <c r="D46" s="42"/>
      <c r="E46" s="41">
        <f>SUM(E35:E45)</f>
        <v>348237</v>
      </c>
      <c r="F46" s="41">
        <v>100</v>
      </c>
      <c r="G46" s="42"/>
      <c r="H46" s="41">
        <f>SUM(H35:H45)</f>
        <v>584803</v>
      </c>
      <c r="I46" s="41">
        <v>100</v>
      </c>
    </row>
    <row r="47" ht="24" customHeight="1"/>
    <row r="50" s="1" customFormat="1" ht="12.75"/>
  </sheetData>
  <mergeCells count="5">
    <mergeCell ref="A1:I1"/>
    <mergeCell ref="B4:C4"/>
    <mergeCell ref="E4:F4"/>
    <mergeCell ref="H4:I4"/>
    <mergeCell ref="A3:I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workbookViewId="0" topLeftCell="A1">
      <selection activeCell="A31" sqref="A31"/>
    </sheetView>
  </sheetViews>
  <sheetFormatPr defaultColWidth="9.140625" defaultRowHeight="12.75"/>
  <cols>
    <col min="1" max="1" width="26.8515625" style="0" customWidth="1"/>
    <col min="2" max="2" width="5.7109375" style="0" customWidth="1"/>
    <col min="3" max="3" width="6.7109375" style="0" customWidth="1"/>
    <col min="4" max="4" width="7.140625" style="0" customWidth="1"/>
    <col min="5" max="5" width="1.1484375" style="0" customWidth="1"/>
    <col min="6" max="6" width="6.421875" style="0" customWidth="1"/>
    <col min="7" max="7" width="6.7109375" style="0" customWidth="1"/>
    <col min="8" max="8" width="7.140625" style="0" customWidth="1"/>
    <col min="9" max="9" width="1.1484375" style="0" customWidth="1"/>
    <col min="10" max="10" width="6.421875" style="0" customWidth="1"/>
    <col min="11" max="11" width="6.7109375" style="0" customWidth="1"/>
    <col min="12" max="12" width="7.140625" style="0" customWidth="1"/>
    <col min="13" max="13" width="1.7109375" style="0" customWidth="1"/>
  </cols>
  <sheetData>
    <row r="1" spans="1:17" ht="12.75" customHeight="1">
      <c r="A1" s="93" t="s">
        <v>124</v>
      </c>
      <c r="B1" s="94"/>
      <c r="C1" s="94"/>
      <c r="D1" s="94"/>
      <c r="E1" s="94"/>
      <c r="F1" s="94"/>
      <c r="G1" s="94"/>
      <c r="H1" s="94"/>
      <c r="I1" s="95"/>
      <c r="J1" s="95"/>
      <c r="K1" s="95"/>
      <c r="L1" s="95"/>
      <c r="M1" s="95"/>
      <c r="N1" s="95"/>
      <c r="Q1" s="1"/>
    </row>
    <row r="2" spans="1:17" ht="12.75" customHeight="1">
      <c r="A2" s="7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2"/>
      <c r="Q2" s="1"/>
    </row>
    <row r="3" spans="1:17" ht="13.5" customHeight="1">
      <c r="A3" s="96" t="s">
        <v>112</v>
      </c>
      <c r="B3" s="94"/>
      <c r="C3" s="94"/>
      <c r="D3" s="94"/>
      <c r="E3" s="94"/>
      <c r="F3" s="94"/>
      <c r="G3" s="94"/>
      <c r="H3" s="94"/>
      <c r="I3" s="97"/>
      <c r="J3" s="97"/>
      <c r="K3" s="97"/>
      <c r="L3" s="97"/>
      <c r="M3" s="12"/>
      <c r="Q3" s="1"/>
    </row>
    <row r="4" spans="1:17" ht="15.75" customHeight="1">
      <c r="A4" s="32" t="s">
        <v>7</v>
      </c>
      <c r="B4" s="90">
        <v>37987</v>
      </c>
      <c r="C4" s="92"/>
      <c r="D4" s="92"/>
      <c r="E4" s="84"/>
      <c r="F4" s="90">
        <v>38353</v>
      </c>
      <c r="G4" s="90"/>
      <c r="H4" s="90"/>
      <c r="I4" s="33"/>
      <c r="J4" s="90">
        <v>38718</v>
      </c>
      <c r="K4" s="91"/>
      <c r="L4" s="91"/>
      <c r="M4" s="15"/>
      <c r="Q4" s="15"/>
    </row>
    <row r="5" spans="1:17" ht="12.75">
      <c r="A5" s="34"/>
      <c r="B5" s="35" t="s">
        <v>4</v>
      </c>
      <c r="C5" s="35" t="s">
        <v>5</v>
      </c>
      <c r="D5" s="35" t="s">
        <v>6</v>
      </c>
      <c r="E5" s="75"/>
      <c r="F5" s="35" t="s">
        <v>4</v>
      </c>
      <c r="G5" s="35" t="s">
        <v>5</v>
      </c>
      <c r="H5" s="35" t="s">
        <v>6</v>
      </c>
      <c r="I5" s="35"/>
      <c r="J5" s="35" t="s">
        <v>4</v>
      </c>
      <c r="K5" s="35" t="s">
        <v>5</v>
      </c>
      <c r="L5" s="35" t="s">
        <v>6</v>
      </c>
      <c r="M5" s="44"/>
      <c r="Q5" s="44"/>
    </row>
    <row r="6" spans="1:17" ht="20.25" customHeight="1">
      <c r="A6" s="8" t="s">
        <v>11</v>
      </c>
      <c r="B6" s="3"/>
      <c r="C6" s="13"/>
      <c r="D6" s="13"/>
      <c r="F6" s="3"/>
      <c r="G6" s="3"/>
      <c r="H6" s="3"/>
      <c r="I6" s="3"/>
      <c r="J6" s="3"/>
      <c r="K6" s="3"/>
      <c r="L6" s="3"/>
      <c r="M6" s="13"/>
      <c r="Q6" s="4"/>
    </row>
    <row r="7" spans="1:17" ht="12.75" customHeight="1">
      <c r="A7" s="6" t="s">
        <v>27</v>
      </c>
      <c r="B7" s="3">
        <v>18975</v>
      </c>
      <c r="C7" s="3">
        <v>29651</v>
      </c>
      <c r="D7" s="3">
        <f>B7+C7</f>
        <v>48626</v>
      </c>
      <c r="F7" s="3">
        <v>13658</v>
      </c>
      <c r="G7" s="45">
        <v>20874</v>
      </c>
      <c r="H7" s="3">
        <f aca="true" t="shared" si="0" ref="H7:H16">SUM(F7:G7)</f>
        <v>34532</v>
      </c>
      <c r="I7" s="3"/>
      <c r="J7" s="3">
        <v>12678</v>
      </c>
      <c r="K7" s="3">
        <v>18813</v>
      </c>
      <c r="L7" s="3">
        <v>31491</v>
      </c>
      <c r="M7" s="13"/>
      <c r="Q7" s="4"/>
    </row>
    <row r="8" spans="1:17" ht="12.75" customHeight="1">
      <c r="A8" s="6" t="s">
        <v>26</v>
      </c>
      <c r="B8" s="3">
        <v>20735</v>
      </c>
      <c r="C8" s="3">
        <v>30425</v>
      </c>
      <c r="D8" s="3">
        <f aca="true" t="shared" si="1" ref="D8:D17">B8+C8</f>
        <v>51160</v>
      </c>
      <c r="F8" s="3">
        <v>8827</v>
      </c>
      <c r="G8" s="45">
        <v>12332</v>
      </c>
      <c r="H8" s="3">
        <f t="shared" si="0"/>
        <v>21159</v>
      </c>
      <c r="I8" s="3"/>
      <c r="J8" s="3">
        <v>7212</v>
      </c>
      <c r="K8" s="3">
        <v>10051</v>
      </c>
      <c r="L8" s="3">
        <v>17263</v>
      </c>
      <c r="M8" s="13"/>
      <c r="Q8" s="4"/>
    </row>
    <row r="9" spans="1:17" ht="12.75" customHeight="1">
      <c r="A9" s="6" t="s">
        <v>25</v>
      </c>
      <c r="B9" s="3">
        <v>3699</v>
      </c>
      <c r="C9" s="3">
        <v>4717</v>
      </c>
      <c r="D9" s="3">
        <f t="shared" si="1"/>
        <v>8416</v>
      </c>
      <c r="F9" s="3">
        <v>13008</v>
      </c>
      <c r="G9" s="45">
        <v>19030</v>
      </c>
      <c r="H9" s="3">
        <f t="shared" si="0"/>
        <v>32038</v>
      </c>
      <c r="I9" s="3"/>
      <c r="J9" s="3">
        <v>6853</v>
      </c>
      <c r="K9" s="3">
        <v>10513</v>
      </c>
      <c r="L9" s="3">
        <v>17366</v>
      </c>
      <c r="M9" s="13"/>
      <c r="Q9" s="4"/>
    </row>
    <row r="10" spans="1:17" ht="12.75" customHeight="1">
      <c r="A10" s="6" t="s">
        <v>24</v>
      </c>
      <c r="B10" s="3">
        <v>731</v>
      </c>
      <c r="C10" s="3">
        <v>1094</v>
      </c>
      <c r="D10" s="3">
        <f t="shared" si="1"/>
        <v>1825</v>
      </c>
      <c r="F10" s="3">
        <v>2829</v>
      </c>
      <c r="G10" s="45">
        <v>4016</v>
      </c>
      <c r="H10" s="3">
        <f t="shared" si="0"/>
        <v>6845</v>
      </c>
      <c r="I10" s="3"/>
      <c r="J10" s="3">
        <v>9160</v>
      </c>
      <c r="K10" s="3">
        <v>13779</v>
      </c>
      <c r="L10" s="3">
        <v>22939</v>
      </c>
      <c r="M10" s="13"/>
      <c r="Q10" s="4"/>
    </row>
    <row r="11" spans="1:17" ht="12.75" customHeight="1">
      <c r="A11" s="6" t="s">
        <v>23</v>
      </c>
      <c r="B11" s="3">
        <v>292</v>
      </c>
      <c r="C11" s="2">
        <v>333</v>
      </c>
      <c r="D11" s="3">
        <f t="shared" si="1"/>
        <v>625</v>
      </c>
      <c r="F11" s="44">
        <v>448</v>
      </c>
      <c r="G11" s="44">
        <v>699</v>
      </c>
      <c r="H11" s="3">
        <f t="shared" si="0"/>
        <v>1147</v>
      </c>
      <c r="I11" s="3"/>
      <c r="J11" s="3">
        <v>2246</v>
      </c>
      <c r="K11" s="3">
        <v>3247</v>
      </c>
      <c r="L11" s="3">
        <v>5493</v>
      </c>
      <c r="M11" s="13"/>
      <c r="Q11" s="4"/>
    </row>
    <row r="12" spans="1:17" ht="12.75" customHeight="1">
      <c r="A12" s="6" t="s">
        <v>22</v>
      </c>
      <c r="B12" s="3">
        <v>181</v>
      </c>
      <c r="C12" s="2">
        <v>196</v>
      </c>
      <c r="D12" s="3">
        <f t="shared" si="1"/>
        <v>377</v>
      </c>
      <c r="F12" s="44">
        <v>165</v>
      </c>
      <c r="G12" s="44">
        <v>260</v>
      </c>
      <c r="H12" s="3">
        <f t="shared" si="0"/>
        <v>425</v>
      </c>
      <c r="I12" s="3"/>
      <c r="J12" s="3">
        <v>467</v>
      </c>
      <c r="K12" s="3">
        <v>653</v>
      </c>
      <c r="L12" s="3">
        <v>1120</v>
      </c>
      <c r="M12" s="13"/>
      <c r="Q12" s="4"/>
    </row>
    <row r="13" spans="1:17" ht="12.75" customHeight="1">
      <c r="A13" s="6" t="s">
        <v>21</v>
      </c>
      <c r="B13" s="3">
        <v>78</v>
      </c>
      <c r="C13" s="2">
        <v>79</v>
      </c>
      <c r="D13" s="3">
        <f t="shared" si="1"/>
        <v>157</v>
      </c>
      <c r="F13" s="44">
        <v>137</v>
      </c>
      <c r="G13" s="44">
        <v>157</v>
      </c>
      <c r="H13" s="3">
        <f t="shared" si="0"/>
        <v>294</v>
      </c>
      <c r="I13" s="3"/>
      <c r="J13" s="3">
        <v>175</v>
      </c>
      <c r="K13" s="3">
        <v>232</v>
      </c>
      <c r="L13" s="3">
        <v>407</v>
      </c>
      <c r="M13" s="13"/>
      <c r="Q13" s="4"/>
    </row>
    <row r="14" spans="1:17" ht="12.75" customHeight="1">
      <c r="A14" s="6" t="s">
        <v>20</v>
      </c>
      <c r="B14" s="3">
        <v>14</v>
      </c>
      <c r="C14" s="2">
        <v>10</v>
      </c>
      <c r="D14" s="3">
        <f t="shared" si="1"/>
        <v>24</v>
      </c>
      <c r="F14" s="44">
        <v>91</v>
      </c>
      <c r="G14" s="44">
        <v>91</v>
      </c>
      <c r="H14" s="3">
        <f t="shared" si="0"/>
        <v>182</v>
      </c>
      <c r="I14" s="3"/>
      <c r="J14" s="3">
        <v>115</v>
      </c>
      <c r="K14" s="3">
        <v>118</v>
      </c>
      <c r="L14" s="3">
        <v>233</v>
      </c>
      <c r="M14" s="13"/>
      <c r="Q14" s="4"/>
    </row>
    <row r="15" spans="1:17" ht="12.75" customHeight="1">
      <c r="A15" s="6" t="s">
        <v>19</v>
      </c>
      <c r="B15" s="3">
        <v>0</v>
      </c>
      <c r="C15" s="2">
        <v>3</v>
      </c>
      <c r="D15" s="3">
        <f t="shared" si="1"/>
        <v>3</v>
      </c>
      <c r="F15" s="44">
        <v>80</v>
      </c>
      <c r="G15" s="44">
        <v>106</v>
      </c>
      <c r="H15" s="3">
        <f t="shared" si="0"/>
        <v>186</v>
      </c>
      <c r="I15" s="3"/>
      <c r="J15" s="3">
        <v>140</v>
      </c>
      <c r="K15" s="3">
        <v>214</v>
      </c>
      <c r="L15" s="3">
        <v>354</v>
      </c>
      <c r="M15" s="13"/>
      <c r="Q15" s="4"/>
    </row>
    <row r="16" spans="1:17" ht="12.75" customHeight="1">
      <c r="A16" s="6" t="s">
        <v>18</v>
      </c>
      <c r="B16" s="3">
        <v>0</v>
      </c>
      <c r="C16" s="2">
        <v>0</v>
      </c>
      <c r="D16" s="3">
        <f t="shared" si="1"/>
        <v>0</v>
      </c>
      <c r="F16" s="44">
        <v>11</v>
      </c>
      <c r="G16" s="44">
        <v>15</v>
      </c>
      <c r="H16" s="3">
        <f t="shared" si="0"/>
        <v>26</v>
      </c>
      <c r="I16" s="3"/>
      <c r="J16" s="3">
        <v>100</v>
      </c>
      <c r="K16" s="3">
        <v>136</v>
      </c>
      <c r="L16" s="3">
        <v>236</v>
      </c>
      <c r="M16" s="13"/>
      <c r="Q16" s="4"/>
    </row>
    <row r="17" spans="1:17" ht="12.75" customHeight="1">
      <c r="A17" s="6" t="s">
        <v>17</v>
      </c>
      <c r="B17" s="3">
        <v>0</v>
      </c>
      <c r="C17" s="2">
        <v>0</v>
      </c>
      <c r="D17" s="3">
        <f t="shared" si="1"/>
        <v>0</v>
      </c>
      <c r="F17" s="44">
        <v>0</v>
      </c>
      <c r="G17" s="44">
        <v>0</v>
      </c>
      <c r="H17" s="3">
        <v>0</v>
      </c>
      <c r="I17" s="3"/>
      <c r="J17" s="3">
        <v>1</v>
      </c>
      <c r="K17" s="3">
        <v>0</v>
      </c>
      <c r="L17" s="3">
        <v>1</v>
      </c>
      <c r="M17" s="13"/>
      <c r="Q17" s="4"/>
    </row>
    <row r="18" spans="1:17" ht="15" customHeight="1">
      <c r="A18" s="6" t="s">
        <v>6</v>
      </c>
      <c r="B18" s="3">
        <f>SUM(B6:B17)</f>
        <v>44705</v>
      </c>
      <c r="C18" s="3">
        <f>SUM(C6:C17)</f>
        <v>66508</v>
      </c>
      <c r="D18" s="3">
        <f>SUM(D7:D17)</f>
        <v>111213</v>
      </c>
      <c r="F18" s="4">
        <f>SUM(F7:F17)</f>
        <v>39254</v>
      </c>
      <c r="G18" s="4">
        <f>SUM(G7:G17)</f>
        <v>57580</v>
      </c>
      <c r="H18" s="4">
        <f>SUM(H7:H17)</f>
        <v>96834</v>
      </c>
      <c r="I18" s="4"/>
      <c r="J18" s="4">
        <v>39147</v>
      </c>
      <c r="K18" s="4">
        <v>57756</v>
      </c>
      <c r="L18" s="4">
        <v>96903</v>
      </c>
      <c r="M18" s="13"/>
      <c r="Q18" s="4"/>
    </row>
    <row r="19" spans="1:17" ht="12.75" customHeight="1">
      <c r="A19" s="6"/>
      <c r="B19" s="13"/>
      <c r="C19" s="13"/>
      <c r="D19" s="13"/>
      <c r="F19" s="3"/>
      <c r="G19" s="3"/>
      <c r="H19" s="3"/>
      <c r="I19" s="3"/>
      <c r="J19" s="3"/>
      <c r="K19" s="3"/>
      <c r="L19" s="3"/>
      <c r="M19" s="13"/>
      <c r="Q19" s="4"/>
    </row>
    <row r="20" spans="1:17" ht="20.25" customHeight="1">
      <c r="A20" s="8" t="s">
        <v>100</v>
      </c>
      <c r="B20" s="13"/>
      <c r="C20" s="13"/>
      <c r="D20" s="13"/>
      <c r="F20" s="3"/>
      <c r="G20" s="3"/>
      <c r="H20" s="3"/>
      <c r="I20" s="3"/>
      <c r="J20" s="3"/>
      <c r="K20" s="3"/>
      <c r="L20" s="3"/>
      <c r="M20" s="13"/>
      <c r="Q20" s="4"/>
    </row>
    <row r="21" spans="1:17" ht="12.75" customHeight="1">
      <c r="A21" s="6" t="s">
        <v>27</v>
      </c>
      <c r="B21" s="3">
        <v>30363</v>
      </c>
      <c r="C21" s="3">
        <v>45130</v>
      </c>
      <c r="D21" s="3">
        <f>B21+C21</f>
        <v>75493</v>
      </c>
      <c r="F21" s="3">
        <v>42329</v>
      </c>
      <c r="G21" s="3">
        <v>61947</v>
      </c>
      <c r="H21" s="3">
        <f aca="true" t="shared" si="2" ref="H21:H31">SUM(F21:G21)</f>
        <v>104276</v>
      </c>
      <c r="I21" s="3"/>
      <c r="J21" s="3">
        <v>49258</v>
      </c>
      <c r="K21" s="3">
        <v>70372</v>
      </c>
      <c r="L21" s="3">
        <v>119630</v>
      </c>
      <c r="M21" s="13"/>
      <c r="Q21" s="4"/>
    </row>
    <row r="22" spans="1:17" ht="12.75" customHeight="1">
      <c r="A22" s="6" t="s">
        <v>26</v>
      </c>
      <c r="B22" s="3">
        <v>6417</v>
      </c>
      <c r="C22" s="3">
        <v>9177</v>
      </c>
      <c r="D22" s="3">
        <f aca="true" t="shared" si="3" ref="D22:D31">B22+C22</f>
        <v>15594</v>
      </c>
      <c r="F22" s="3">
        <v>25152</v>
      </c>
      <c r="G22" s="3">
        <v>37276</v>
      </c>
      <c r="H22" s="3">
        <f t="shared" si="2"/>
        <v>62428</v>
      </c>
      <c r="I22" s="3"/>
      <c r="J22" s="3">
        <v>30942</v>
      </c>
      <c r="K22" s="3">
        <v>44882</v>
      </c>
      <c r="L22" s="3">
        <v>75824</v>
      </c>
      <c r="M22" s="13"/>
      <c r="Q22" s="4"/>
    </row>
    <row r="23" spans="1:17" ht="12.75" customHeight="1">
      <c r="A23" s="6" t="s">
        <v>25</v>
      </c>
      <c r="B23" s="3">
        <v>653</v>
      </c>
      <c r="C23" s="3">
        <v>963</v>
      </c>
      <c r="D23" s="3">
        <f t="shared" si="3"/>
        <v>1616</v>
      </c>
      <c r="F23" s="3">
        <v>8400</v>
      </c>
      <c r="G23" s="3">
        <v>11535</v>
      </c>
      <c r="H23" s="3">
        <f t="shared" si="2"/>
        <v>19935</v>
      </c>
      <c r="I23" s="3"/>
      <c r="J23" s="3">
        <v>21469</v>
      </c>
      <c r="K23" s="3">
        <v>31573</v>
      </c>
      <c r="L23" s="3">
        <v>53042</v>
      </c>
      <c r="M23" s="13"/>
      <c r="Q23" s="4"/>
    </row>
    <row r="24" spans="1:17" ht="12.75" customHeight="1">
      <c r="A24" s="6" t="s">
        <v>24</v>
      </c>
      <c r="B24" s="3">
        <v>121</v>
      </c>
      <c r="C24" s="3">
        <v>143</v>
      </c>
      <c r="D24" s="3">
        <f t="shared" si="3"/>
        <v>264</v>
      </c>
      <c r="F24" s="3">
        <v>1527</v>
      </c>
      <c r="G24" s="3">
        <v>2306</v>
      </c>
      <c r="H24" s="3">
        <f t="shared" si="2"/>
        <v>3833</v>
      </c>
      <c r="I24" s="3"/>
      <c r="J24" s="3">
        <v>7488</v>
      </c>
      <c r="K24" s="3">
        <v>10836</v>
      </c>
      <c r="L24" s="3">
        <v>18324</v>
      </c>
      <c r="M24" s="13"/>
      <c r="Q24" s="4"/>
    </row>
    <row r="25" spans="1:17" ht="12.75" customHeight="1">
      <c r="A25" s="6" t="s">
        <v>23</v>
      </c>
      <c r="B25" s="3">
        <v>17</v>
      </c>
      <c r="C25" s="3">
        <v>33</v>
      </c>
      <c r="D25" s="3">
        <f t="shared" si="3"/>
        <v>50</v>
      </c>
      <c r="F25" s="3">
        <v>497</v>
      </c>
      <c r="G25" s="3">
        <v>700</v>
      </c>
      <c r="H25" s="3">
        <f t="shared" si="2"/>
        <v>1197</v>
      </c>
      <c r="I25" s="3"/>
      <c r="J25" s="3">
        <v>1591</v>
      </c>
      <c r="K25" s="3">
        <v>2313</v>
      </c>
      <c r="L25" s="3">
        <v>3904</v>
      </c>
      <c r="M25" s="13"/>
      <c r="Q25" s="4"/>
    </row>
    <row r="26" spans="1:17" ht="12.75" customHeight="1">
      <c r="A26" s="6" t="s">
        <v>22</v>
      </c>
      <c r="B26" s="3">
        <v>5</v>
      </c>
      <c r="C26" s="3">
        <v>20</v>
      </c>
      <c r="D26" s="3">
        <f t="shared" si="3"/>
        <v>25</v>
      </c>
      <c r="F26" s="3">
        <v>263</v>
      </c>
      <c r="G26" s="3">
        <v>303</v>
      </c>
      <c r="H26" s="3">
        <f t="shared" si="2"/>
        <v>566</v>
      </c>
      <c r="I26" s="3"/>
      <c r="J26" s="3">
        <v>598</v>
      </c>
      <c r="K26" s="3">
        <v>858</v>
      </c>
      <c r="L26" s="3">
        <v>1456</v>
      </c>
      <c r="M26" s="13"/>
      <c r="Q26" s="4"/>
    </row>
    <row r="27" spans="1:17" ht="12.75" customHeight="1">
      <c r="A27" s="6" t="s">
        <v>21</v>
      </c>
      <c r="B27" s="3">
        <v>3</v>
      </c>
      <c r="C27" s="3">
        <v>0</v>
      </c>
      <c r="D27" s="3">
        <f t="shared" si="3"/>
        <v>3</v>
      </c>
      <c r="F27" s="3">
        <v>126</v>
      </c>
      <c r="G27" s="3">
        <v>149</v>
      </c>
      <c r="H27" s="3">
        <f t="shared" si="2"/>
        <v>275</v>
      </c>
      <c r="I27" s="3"/>
      <c r="J27" s="3">
        <v>356</v>
      </c>
      <c r="K27" s="3">
        <v>427</v>
      </c>
      <c r="L27" s="3">
        <v>783</v>
      </c>
      <c r="M27" s="13"/>
      <c r="Q27" s="4"/>
    </row>
    <row r="28" spans="1:17" ht="12.75" customHeight="1">
      <c r="A28" s="6" t="s">
        <v>20</v>
      </c>
      <c r="B28" s="3">
        <v>0</v>
      </c>
      <c r="C28" s="3">
        <v>1</v>
      </c>
      <c r="D28" s="3">
        <f t="shared" si="3"/>
        <v>1</v>
      </c>
      <c r="F28" s="3">
        <v>55</v>
      </c>
      <c r="G28" s="3">
        <v>58</v>
      </c>
      <c r="H28" s="3">
        <f t="shared" si="2"/>
        <v>113</v>
      </c>
      <c r="I28" s="3"/>
      <c r="J28" s="3">
        <v>176</v>
      </c>
      <c r="K28" s="3">
        <v>208</v>
      </c>
      <c r="L28" s="3">
        <v>384</v>
      </c>
      <c r="M28" s="13"/>
      <c r="Q28" s="4"/>
    </row>
    <row r="29" spans="1:17" ht="12.75" customHeight="1">
      <c r="A29" s="6" t="s">
        <v>19</v>
      </c>
      <c r="B29" s="3">
        <v>0</v>
      </c>
      <c r="C29" s="3">
        <v>0</v>
      </c>
      <c r="D29" s="3">
        <f t="shared" si="3"/>
        <v>0</v>
      </c>
      <c r="F29" s="3">
        <v>33</v>
      </c>
      <c r="G29" s="3">
        <v>43</v>
      </c>
      <c r="H29" s="3">
        <f t="shared" si="2"/>
        <v>76</v>
      </c>
      <c r="I29" s="3"/>
      <c r="J29" s="3">
        <v>167</v>
      </c>
      <c r="K29" s="3">
        <v>206</v>
      </c>
      <c r="L29" s="3">
        <v>373</v>
      </c>
      <c r="M29" s="13"/>
      <c r="Q29" s="4"/>
    </row>
    <row r="30" spans="1:17" ht="12.75" customHeight="1">
      <c r="A30" s="6" t="s">
        <v>18</v>
      </c>
      <c r="B30" s="3">
        <v>0</v>
      </c>
      <c r="C30" s="3">
        <v>0</v>
      </c>
      <c r="D30" s="3">
        <f t="shared" si="3"/>
        <v>0</v>
      </c>
      <c r="F30" s="3">
        <v>12</v>
      </c>
      <c r="G30" s="3">
        <v>5</v>
      </c>
      <c r="H30" s="3">
        <f t="shared" si="2"/>
        <v>17</v>
      </c>
      <c r="I30" s="3"/>
      <c r="J30" s="3">
        <v>61</v>
      </c>
      <c r="K30" s="3">
        <v>82</v>
      </c>
      <c r="L30" s="3">
        <v>143</v>
      </c>
      <c r="M30" s="13"/>
      <c r="Q30" s="4"/>
    </row>
    <row r="31" spans="1:17" ht="12.75" customHeight="1">
      <c r="A31" s="6" t="s">
        <v>17</v>
      </c>
      <c r="B31" s="3">
        <v>0</v>
      </c>
      <c r="C31" s="3">
        <v>0</v>
      </c>
      <c r="D31" s="3">
        <f t="shared" si="3"/>
        <v>0</v>
      </c>
      <c r="F31" s="3">
        <v>0</v>
      </c>
      <c r="G31" s="3">
        <v>0</v>
      </c>
      <c r="H31" s="3">
        <f t="shared" si="2"/>
        <v>0</v>
      </c>
      <c r="I31" s="3"/>
      <c r="J31" s="3">
        <v>0</v>
      </c>
      <c r="K31" s="3">
        <v>0</v>
      </c>
      <c r="L31" s="3">
        <v>0</v>
      </c>
      <c r="M31" s="13"/>
      <c r="Q31" s="4"/>
    </row>
    <row r="32" spans="1:17" ht="15" customHeight="1">
      <c r="A32" s="6" t="s">
        <v>6</v>
      </c>
      <c r="B32" s="3">
        <f>SUM(B21:B31)</f>
        <v>37579</v>
      </c>
      <c r="C32" s="3">
        <f>SUM(C21:C31)</f>
        <v>55467</v>
      </c>
      <c r="D32" s="3">
        <f>SUM(D21:D31)</f>
        <v>93046</v>
      </c>
      <c r="F32" s="4">
        <f>SUM(F21:F31)</f>
        <v>78394</v>
      </c>
      <c r="G32" s="4">
        <f>SUM(G21:G31)</f>
        <v>114322</v>
      </c>
      <c r="H32" s="4">
        <f>SUM(H21:H31)</f>
        <v>192716</v>
      </c>
      <c r="I32" s="4"/>
      <c r="J32" s="4">
        <v>112106</v>
      </c>
      <c r="K32" s="4">
        <v>161757</v>
      </c>
      <c r="L32" s="4">
        <v>273863</v>
      </c>
      <c r="M32" s="13"/>
      <c r="Q32" s="4"/>
    </row>
    <row r="33" spans="1:17" ht="12.75" customHeight="1">
      <c r="A33" s="8"/>
      <c r="B33" s="13"/>
      <c r="C33" s="13"/>
      <c r="D33" s="13"/>
      <c r="F33" s="3"/>
      <c r="G33" s="3"/>
      <c r="H33" s="3"/>
      <c r="I33" s="3"/>
      <c r="J33" s="3"/>
      <c r="K33" s="3"/>
      <c r="L33" s="3"/>
      <c r="M33" s="13"/>
      <c r="Q33" s="4"/>
    </row>
    <row r="34" spans="1:17" ht="20.25" customHeight="1">
      <c r="A34" s="51" t="s">
        <v>139</v>
      </c>
      <c r="B34" s="13"/>
      <c r="C34" s="13"/>
      <c r="D34" s="13"/>
      <c r="F34" s="3"/>
      <c r="G34" s="3"/>
      <c r="H34" s="3"/>
      <c r="I34" s="3"/>
      <c r="J34" s="3"/>
      <c r="K34" s="3"/>
      <c r="L34" s="3"/>
      <c r="M34" s="13"/>
      <c r="Q34" s="4"/>
    </row>
    <row r="35" spans="1:17" ht="12.75" customHeight="1">
      <c r="A35" s="6" t="s">
        <v>27</v>
      </c>
      <c r="B35" s="3">
        <f>B7+B21</f>
        <v>49338</v>
      </c>
      <c r="C35" s="3">
        <f>C7+C21</f>
        <v>74781</v>
      </c>
      <c r="D35" s="3">
        <f>B35+C35</f>
        <v>124119</v>
      </c>
      <c r="F35" s="3">
        <f>F7+F21</f>
        <v>55987</v>
      </c>
      <c r="G35" s="3">
        <f>G7+G21</f>
        <v>82821</v>
      </c>
      <c r="H35" s="3">
        <f aca="true" t="shared" si="4" ref="H35:H45">SUM(F35:G35)</f>
        <v>138808</v>
      </c>
      <c r="I35" s="3"/>
      <c r="J35" s="3">
        <v>61936</v>
      </c>
      <c r="K35" s="3">
        <v>89185</v>
      </c>
      <c r="L35" s="3">
        <v>151121</v>
      </c>
      <c r="M35" s="13"/>
      <c r="Q35" s="4"/>
    </row>
    <row r="36" spans="1:17" ht="12.75" customHeight="1">
      <c r="A36" s="6" t="s">
        <v>26</v>
      </c>
      <c r="B36" s="3">
        <f aca="true" t="shared" si="5" ref="B36:C45">B8+B22</f>
        <v>27152</v>
      </c>
      <c r="C36" s="3">
        <f t="shared" si="5"/>
        <v>39602</v>
      </c>
      <c r="D36" s="3">
        <f aca="true" t="shared" si="6" ref="D36:D45">B36+C36</f>
        <v>66754</v>
      </c>
      <c r="F36" s="3">
        <f aca="true" t="shared" si="7" ref="F36:F45">F8+F22</f>
        <v>33979</v>
      </c>
      <c r="G36" s="3">
        <f aca="true" t="shared" si="8" ref="G36:G45">G8+G22</f>
        <v>49608</v>
      </c>
      <c r="H36" s="3">
        <f t="shared" si="4"/>
        <v>83587</v>
      </c>
      <c r="I36" s="3"/>
      <c r="J36" s="3">
        <v>38154</v>
      </c>
      <c r="K36" s="3">
        <v>54933</v>
      </c>
      <c r="L36" s="3">
        <v>93087</v>
      </c>
      <c r="M36" s="13"/>
      <c r="Q36" s="4"/>
    </row>
    <row r="37" spans="1:17" ht="12.75" customHeight="1">
      <c r="A37" s="6" t="s">
        <v>25</v>
      </c>
      <c r="B37" s="3">
        <f t="shared" si="5"/>
        <v>4352</v>
      </c>
      <c r="C37" s="3">
        <f t="shared" si="5"/>
        <v>5680</v>
      </c>
      <c r="D37" s="3">
        <f t="shared" si="6"/>
        <v>10032</v>
      </c>
      <c r="F37" s="3">
        <f t="shared" si="7"/>
        <v>21408</v>
      </c>
      <c r="G37" s="3">
        <f t="shared" si="8"/>
        <v>30565</v>
      </c>
      <c r="H37" s="3">
        <f t="shared" si="4"/>
        <v>51973</v>
      </c>
      <c r="I37" s="3"/>
      <c r="J37" s="3">
        <v>28322</v>
      </c>
      <c r="K37" s="3">
        <v>42086</v>
      </c>
      <c r="L37" s="3">
        <v>70408</v>
      </c>
      <c r="M37" s="13"/>
      <c r="Q37" s="4"/>
    </row>
    <row r="38" spans="1:17" ht="12.75" customHeight="1">
      <c r="A38" s="6" t="s">
        <v>24</v>
      </c>
      <c r="B38" s="3">
        <f t="shared" si="5"/>
        <v>852</v>
      </c>
      <c r="C38" s="3">
        <f t="shared" si="5"/>
        <v>1237</v>
      </c>
      <c r="D38" s="3">
        <f t="shared" si="6"/>
        <v>2089</v>
      </c>
      <c r="F38" s="3">
        <f t="shared" si="7"/>
        <v>4356</v>
      </c>
      <c r="G38" s="3">
        <f t="shared" si="8"/>
        <v>6322</v>
      </c>
      <c r="H38" s="3">
        <f t="shared" si="4"/>
        <v>10678</v>
      </c>
      <c r="I38" s="3"/>
      <c r="J38" s="3">
        <v>16648</v>
      </c>
      <c r="K38" s="3">
        <v>24615</v>
      </c>
      <c r="L38" s="3">
        <v>41263</v>
      </c>
      <c r="M38" s="13"/>
      <c r="Q38" s="4"/>
    </row>
    <row r="39" spans="1:17" ht="12.75" customHeight="1">
      <c r="A39" s="6" t="s">
        <v>23</v>
      </c>
      <c r="B39" s="3">
        <f t="shared" si="5"/>
        <v>309</v>
      </c>
      <c r="C39" s="3">
        <f t="shared" si="5"/>
        <v>366</v>
      </c>
      <c r="D39" s="3">
        <f t="shared" si="6"/>
        <v>675</v>
      </c>
      <c r="F39" s="3">
        <f t="shared" si="7"/>
        <v>945</v>
      </c>
      <c r="G39" s="3">
        <f t="shared" si="8"/>
        <v>1399</v>
      </c>
      <c r="H39" s="3">
        <f t="shared" si="4"/>
        <v>2344</v>
      </c>
      <c r="I39" s="3"/>
      <c r="J39" s="3">
        <v>3837</v>
      </c>
      <c r="K39" s="3">
        <v>5560</v>
      </c>
      <c r="L39" s="3">
        <v>9397</v>
      </c>
      <c r="M39" s="13"/>
      <c r="Q39" s="4"/>
    </row>
    <row r="40" spans="1:17" ht="12.75" customHeight="1">
      <c r="A40" s="6" t="s">
        <v>22</v>
      </c>
      <c r="B40" s="3">
        <f t="shared" si="5"/>
        <v>186</v>
      </c>
      <c r="C40" s="3">
        <f t="shared" si="5"/>
        <v>216</v>
      </c>
      <c r="D40" s="3">
        <f t="shared" si="6"/>
        <v>402</v>
      </c>
      <c r="F40" s="3">
        <f t="shared" si="7"/>
        <v>428</v>
      </c>
      <c r="G40" s="3">
        <f t="shared" si="8"/>
        <v>563</v>
      </c>
      <c r="H40" s="3">
        <f t="shared" si="4"/>
        <v>991</v>
      </c>
      <c r="I40" s="3"/>
      <c r="J40" s="3">
        <v>1065</v>
      </c>
      <c r="K40" s="3">
        <v>1511</v>
      </c>
      <c r="L40" s="3">
        <v>2576</v>
      </c>
      <c r="M40" s="13"/>
      <c r="Q40" s="4"/>
    </row>
    <row r="41" spans="1:17" ht="12.75" customHeight="1">
      <c r="A41" s="6" t="s">
        <v>21</v>
      </c>
      <c r="B41" s="3">
        <f t="shared" si="5"/>
        <v>81</v>
      </c>
      <c r="C41" s="3">
        <f t="shared" si="5"/>
        <v>79</v>
      </c>
      <c r="D41" s="3">
        <f t="shared" si="6"/>
        <v>160</v>
      </c>
      <c r="F41" s="3">
        <f t="shared" si="7"/>
        <v>263</v>
      </c>
      <c r="G41" s="3">
        <f t="shared" si="8"/>
        <v>306</v>
      </c>
      <c r="H41" s="3">
        <f t="shared" si="4"/>
        <v>569</v>
      </c>
      <c r="I41" s="3"/>
      <c r="J41" s="3">
        <v>531</v>
      </c>
      <c r="K41" s="3">
        <v>659</v>
      </c>
      <c r="L41" s="3">
        <v>1190</v>
      </c>
      <c r="M41" s="13"/>
      <c r="Q41" s="4"/>
    </row>
    <row r="42" spans="1:17" ht="12.75" customHeight="1">
      <c r="A42" s="6" t="s">
        <v>20</v>
      </c>
      <c r="B42" s="3">
        <f t="shared" si="5"/>
        <v>14</v>
      </c>
      <c r="C42" s="3">
        <f t="shared" si="5"/>
        <v>11</v>
      </c>
      <c r="D42" s="3">
        <f t="shared" si="6"/>
        <v>25</v>
      </c>
      <c r="F42" s="3">
        <f t="shared" si="7"/>
        <v>146</v>
      </c>
      <c r="G42" s="3">
        <f t="shared" si="8"/>
        <v>149</v>
      </c>
      <c r="H42" s="3">
        <f t="shared" si="4"/>
        <v>295</v>
      </c>
      <c r="I42" s="3"/>
      <c r="J42" s="3">
        <v>291</v>
      </c>
      <c r="K42" s="3">
        <v>326</v>
      </c>
      <c r="L42" s="3">
        <v>617</v>
      </c>
      <c r="M42" s="13"/>
      <c r="Q42" s="4"/>
    </row>
    <row r="43" spans="1:17" ht="12.75" customHeight="1">
      <c r="A43" s="6" t="s">
        <v>19</v>
      </c>
      <c r="B43" s="3">
        <f t="shared" si="5"/>
        <v>0</v>
      </c>
      <c r="C43" s="3">
        <f t="shared" si="5"/>
        <v>3</v>
      </c>
      <c r="D43" s="3">
        <f t="shared" si="6"/>
        <v>3</v>
      </c>
      <c r="F43" s="3">
        <f t="shared" si="7"/>
        <v>113</v>
      </c>
      <c r="G43" s="3">
        <f t="shared" si="8"/>
        <v>149</v>
      </c>
      <c r="H43" s="3">
        <f t="shared" si="4"/>
        <v>262</v>
      </c>
      <c r="I43" s="3"/>
      <c r="J43" s="3">
        <v>307</v>
      </c>
      <c r="K43" s="3">
        <v>420</v>
      </c>
      <c r="L43" s="3">
        <v>727</v>
      </c>
      <c r="M43" s="13"/>
      <c r="Q43" s="4"/>
    </row>
    <row r="44" spans="1:17" ht="12.75" customHeight="1">
      <c r="A44" s="6" t="s">
        <v>18</v>
      </c>
      <c r="B44" s="3">
        <f t="shared" si="5"/>
        <v>0</v>
      </c>
      <c r="C44" s="3">
        <f t="shared" si="5"/>
        <v>0</v>
      </c>
      <c r="D44" s="3">
        <f t="shared" si="6"/>
        <v>0</v>
      </c>
      <c r="F44" s="3">
        <f t="shared" si="7"/>
        <v>23</v>
      </c>
      <c r="G44" s="3">
        <f t="shared" si="8"/>
        <v>20</v>
      </c>
      <c r="H44" s="3">
        <f t="shared" si="4"/>
        <v>43</v>
      </c>
      <c r="I44" s="3"/>
      <c r="J44" s="3">
        <v>161</v>
      </c>
      <c r="K44" s="3">
        <v>218</v>
      </c>
      <c r="L44" s="3">
        <v>379</v>
      </c>
      <c r="M44" s="13"/>
      <c r="Q44" s="4"/>
    </row>
    <row r="45" spans="1:17" ht="15" customHeight="1">
      <c r="A45" s="6" t="s">
        <v>17</v>
      </c>
      <c r="B45" s="3">
        <f t="shared" si="5"/>
        <v>0</v>
      </c>
      <c r="C45" s="3">
        <f t="shared" si="5"/>
        <v>0</v>
      </c>
      <c r="D45" s="3">
        <f t="shared" si="6"/>
        <v>0</v>
      </c>
      <c r="F45" s="4">
        <f t="shared" si="7"/>
        <v>0</v>
      </c>
      <c r="G45" s="3">
        <f t="shared" si="8"/>
        <v>0</v>
      </c>
      <c r="H45" s="3">
        <f t="shared" si="4"/>
        <v>0</v>
      </c>
      <c r="I45" s="3"/>
      <c r="J45" s="3">
        <v>1</v>
      </c>
      <c r="K45" s="4">
        <v>0</v>
      </c>
      <c r="L45" s="3">
        <v>1</v>
      </c>
      <c r="M45" s="21"/>
      <c r="Q45" s="4"/>
    </row>
    <row r="46" spans="1:17" ht="15" customHeight="1">
      <c r="A46" s="52" t="s">
        <v>6</v>
      </c>
      <c r="B46" s="41">
        <f>SUM(B35:B45)</f>
        <v>82284</v>
      </c>
      <c r="C46" s="41">
        <f>SUM(C35:C45)</f>
        <v>121975</v>
      </c>
      <c r="D46" s="41">
        <f>SUM(D35:D45)</f>
        <v>204259</v>
      </c>
      <c r="E46" s="75"/>
      <c r="F46" s="41">
        <f>SUM(F35:F45)</f>
        <v>117648</v>
      </c>
      <c r="G46" s="41">
        <f>SUM(G35:G45)</f>
        <v>171902</v>
      </c>
      <c r="H46" s="41">
        <f>SUM(H35:H45)</f>
        <v>289550</v>
      </c>
      <c r="I46" s="41"/>
      <c r="J46" s="41">
        <v>151253</v>
      </c>
      <c r="K46" s="41">
        <v>219513</v>
      </c>
      <c r="L46" s="41">
        <v>370766</v>
      </c>
      <c r="Q46" s="65"/>
    </row>
    <row r="47" ht="24" customHeight="1">
      <c r="Q47" s="1"/>
    </row>
    <row r="48" ht="12.75">
      <c r="Q48" s="1"/>
    </row>
    <row r="49" ht="12.75">
      <c r="Q49" s="1"/>
    </row>
    <row r="50" ht="12.75">
      <c r="Q50" s="1"/>
    </row>
    <row r="51" ht="12.75">
      <c r="Q51" s="1"/>
    </row>
    <row r="52" ht="12.75">
      <c r="Q52" s="1"/>
    </row>
    <row r="53" ht="12.75">
      <c r="Q53" s="1"/>
    </row>
    <row r="54" ht="12.75">
      <c r="Q54" s="1"/>
    </row>
    <row r="55" ht="12.75">
      <c r="Q55" s="1"/>
    </row>
    <row r="56" ht="12.75">
      <c r="Q56" s="1"/>
    </row>
    <row r="57" ht="12.75">
      <c r="Q57" s="1"/>
    </row>
    <row r="58" ht="12.75">
      <c r="Q58" s="1"/>
    </row>
  </sheetData>
  <mergeCells count="5">
    <mergeCell ref="A1:N1"/>
    <mergeCell ref="B4:D4"/>
    <mergeCell ref="F4:H4"/>
    <mergeCell ref="J4:L4"/>
    <mergeCell ref="A3:L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31" sqref="A31"/>
    </sheetView>
  </sheetViews>
  <sheetFormatPr defaultColWidth="9.140625" defaultRowHeight="12.75"/>
  <cols>
    <col min="1" max="1" width="25.8515625" style="0" customWidth="1"/>
    <col min="2" max="2" width="6.28125" style="0" customWidth="1"/>
    <col min="3" max="3" width="4.421875" style="0" customWidth="1"/>
    <col min="4" max="4" width="0.9921875" style="0" customWidth="1"/>
    <col min="5" max="5" width="6.8515625" style="0" customWidth="1"/>
    <col min="6" max="6" width="4.00390625" style="0" customWidth="1"/>
    <col min="7" max="7" width="1.1484375" style="0" customWidth="1"/>
    <col min="8" max="8" width="5.7109375" style="0" customWidth="1"/>
    <col min="9" max="9" width="3.57421875" style="0" bestFit="1" customWidth="1"/>
    <col min="10" max="10" width="0.9921875" style="0" customWidth="1"/>
    <col min="11" max="11" width="5.140625" style="0" customWidth="1"/>
    <col min="12" max="12" width="4.28125" style="0" customWidth="1"/>
    <col min="13" max="13" width="0.85546875" style="0" customWidth="1"/>
    <col min="14" max="14" width="5.00390625" style="0" customWidth="1"/>
    <col min="15" max="15" width="4.421875" style="0" customWidth="1"/>
    <col min="16" max="16" width="1.1484375" style="0" customWidth="1"/>
    <col min="17" max="17" width="6.421875" style="0" customWidth="1"/>
    <col min="18" max="18" width="3.57421875" style="0" bestFit="1" customWidth="1"/>
  </cols>
  <sheetData>
    <row r="1" spans="1:18" ht="27.75" customHeight="1">
      <c r="A1" s="93" t="s">
        <v>122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  <c r="R1" s="95"/>
    </row>
    <row r="2" spans="1:18" ht="12.75" customHeight="1">
      <c r="A2" s="7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4"/>
      <c r="R2" s="14"/>
    </row>
    <row r="3" spans="1:18" ht="27.75" customHeight="1">
      <c r="A3" s="93" t="s">
        <v>123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95"/>
    </row>
    <row r="4" spans="1:18" ht="15.75" customHeight="1">
      <c r="A4" s="32" t="s">
        <v>7</v>
      </c>
      <c r="B4" s="99" t="s">
        <v>12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32"/>
      <c r="Q4" s="99" t="s">
        <v>48</v>
      </c>
      <c r="R4" s="99"/>
    </row>
    <row r="5" spans="1:18" ht="12.75">
      <c r="A5" s="47"/>
      <c r="B5" s="102" t="s">
        <v>106</v>
      </c>
      <c r="C5" s="103"/>
      <c r="D5" s="44"/>
      <c r="E5" s="100" t="s">
        <v>14</v>
      </c>
      <c r="F5" s="100"/>
      <c r="G5" s="44"/>
      <c r="H5" s="100" t="s">
        <v>15</v>
      </c>
      <c r="I5" s="100"/>
      <c r="J5" s="44"/>
      <c r="K5" s="100" t="s">
        <v>16</v>
      </c>
      <c r="L5" s="100"/>
      <c r="M5" s="44"/>
      <c r="N5" s="100" t="s">
        <v>28</v>
      </c>
      <c r="O5" s="101"/>
      <c r="P5" s="47"/>
      <c r="Q5" s="47"/>
      <c r="R5" s="47"/>
    </row>
    <row r="6" spans="1:18" ht="12.75" customHeight="1">
      <c r="A6" s="34"/>
      <c r="B6" s="35" t="s">
        <v>8</v>
      </c>
      <c r="C6" s="35" t="s">
        <v>9</v>
      </c>
      <c r="D6" s="35"/>
      <c r="E6" s="35" t="s">
        <v>8</v>
      </c>
      <c r="F6" s="35" t="s">
        <v>9</v>
      </c>
      <c r="G6" s="35"/>
      <c r="H6" s="35" t="s">
        <v>8</v>
      </c>
      <c r="I6" s="35" t="s">
        <v>9</v>
      </c>
      <c r="J6" s="35"/>
      <c r="K6" s="35" t="s">
        <v>8</v>
      </c>
      <c r="L6" s="35" t="s">
        <v>9</v>
      </c>
      <c r="M6" s="35"/>
      <c r="N6" s="35" t="s">
        <v>8</v>
      </c>
      <c r="O6" s="35" t="s">
        <v>9</v>
      </c>
      <c r="P6" s="35"/>
      <c r="Q6" s="35" t="s">
        <v>8</v>
      </c>
      <c r="R6" s="35" t="s">
        <v>9</v>
      </c>
    </row>
    <row r="7" spans="1:18" ht="20.25" customHeight="1">
      <c r="A7" s="46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2.75">
      <c r="A8" s="6" t="s">
        <v>27</v>
      </c>
      <c r="B8" s="3">
        <v>20839</v>
      </c>
      <c r="C8" s="3">
        <f>(B8/$B$19)*100</f>
        <v>31.252249550089985</v>
      </c>
      <c r="D8" s="3"/>
      <c r="E8" s="3">
        <v>6941</v>
      </c>
      <c r="F8" s="3">
        <f>(E8/$E$19)*100</f>
        <v>32.586854460093896</v>
      </c>
      <c r="G8" s="3"/>
      <c r="H8" s="3">
        <v>3427</v>
      </c>
      <c r="I8" s="3">
        <f>(H8/$H$19)*100</f>
        <v>40.695879349245935</v>
      </c>
      <c r="J8" s="3"/>
      <c r="K8" s="3">
        <v>283</v>
      </c>
      <c r="L8" s="3">
        <v>57</v>
      </c>
      <c r="M8" s="3"/>
      <c r="N8" s="3">
        <v>1</v>
      </c>
      <c r="O8" s="3">
        <v>100</v>
      </c>
      <c r="P8" s="3"/>
      <c r="Q8" s="3">
        <f>B8+E8+H8+K8+N8</f>
        <v>31491</v>
      </c>
      <c r="R8" s="3">
        <v>33</v>
      </c>
    </row>
    <row r="9" spans="1:18" ht="12.75" customHeight="1">
      <c r="A9" s="6" t="s">
        <v>26</v>
      </c>
      <c r="B9" s="3">
        <v>12316</v>
      </c>
      <c r="C9" s="3">
        <v>19</v>
      </c>
      <c r="D9" s="3"/>
      <c r="E9" s="3">
        <v>3455</v>
      </c>
      <c r="F9" s="3">
        <f aca="true" t="shared" si="0" ref="F9:F18">(E9/$E$19)*100</f>
        <v>16.220657276995304</v>
      </c>
      <c r="G9" s="3"/>
      <c r="H9" s="3">
        <v>1382</v>
      </c>
      <c r="I9" s="3">
        <v>17</v>
      </c>
      <c r="J9" s="3"/>
      <c r="K9" s="3">
        <v>110</v>
      </c>
      <c r="L9" s="3">
        <f aca="true" t="shared" si="1" ref="L9:L18">(K9/$K$19)*100</f>
        <v>21.956087824351297</v>
      </c>
      <c r="M9" s="3"/>
      <c r="N9" s="3">
        <v>0</v>
      </c>
      <c r="O9" s="3">
        <v>0</v>
      </c>
      <c r="P9" s="3"/>
      <c r="Q9" s="3">
        <f aca="true" t="shared" si="2" ref="Q9:Q18">B9+E9+H9+K9+N9</f>
        <v>17263</v>
      </c>
      <c r="R9" s="3">
        <f aca="true" t="shared" si="3" ref="R9:R18">(Q9/$Q$19)*100</f>
        <v>17.81472193843328</v>
      </c>
    </row>
    <row r="10" spans="1:18" ht="12.75">
      <c r="A10" s="6" t="s">
        <v>25</v>
      </c>
      <c r="B10" s="3">
        <v>11994</v>
      </c>
      <c r="C10" s="3">
        <f aca="true" t="shared" si="4" ref="C10:C18">(B10/$B$19)*100</f>
        <v>17.9874025194961</v>
      </c>
      <c r="D10" s="3"/>
      <c r="E10" s="3">
        <v>3922</v>
      </c>
      <c r="F10" s="3">
        <v>19</v>
      </c>
      <c r="G10" s="3"/>
      <c r="H10" s="3">
        <v>1379</v>
      </c>
      <c r="I10" s="3">
        <f aca="true" t="shared" si="5" ref="I10:I18">(H10/$H$19)*100</f>
        <v>16.375727348295925</v>
      </c>
      <c r="J10" s="3"/>
      <c r="K10" s="3">
        <v>71</v>
      </c>
      <c r="L10" s="3">
        <f t="shared" si="1"/>
        <v>14.171656686626747</v>
      </c>
      <c r="M10" s="3"/>
      <c r="N10" s="3">
        <v>0</v>
      </c>
      <c r="O10" s="3">
        <v>0</v>
      </c>
      <c r="P10" s="3"/>
      <c r="Q10" s="3">
        <f t="shared" si="2"/>
        <v>17366</v>
      </c>
      <c r="R10" s="3">
        <f t="shared" si="3"/>
        <v>17.921013797302457</v>
      </c>
    </row>
    <row r="11" spans="1:18" ht="12.75">
      <c r="A11" s="6" t="s">
        <v>24</v>
      </c>
      <c r="B11" s="3">
        <v>16637</v>
      </c>
      <c r="C11" s="3">
        <f t="shared" si="4"/>
        <v>24.950509898020396</v>
      </c>
      <c r="D11" s="3"/>
      <c r="E11" s="3">
        <v>4768</v>
      </c>
      <c r="F11" s="3">
        <v>22</v>
      </c>
      <c r="G11" s="3"/>
      <c r="H11" s="3">
        <v>1506</v>
      </c>
      <c r="I11" s="3">
        <v>18</v>
      </c>
      <c r="J11" s="3"/>
      <c r="K11" s="3">
        <v>28</v>
      </c>
      <c r="L11" s="3">
        <v>6</v>
      </c>
      <c r="M11" s="3"/>
      <c r="N11" s="3">
        <v>0</v>
      </c>
      <c r="O11" s="3">
        <v>0</v>
      </c>
      <c r="P11" s="3"/>
      <c r="Q11" s="3">
        <f t="shared" si="2"/>
        <v>22939</v>
      </c>
      <c r="R11" s="3">
        <f t="shared" si="3"/>
        <v>23.672125733981403</v>
      </c>
    </row>
    <row r="12" spans="1:18" ht="12.75">
      <c r="A12" s="6" t="s">
        <v>23</v>
      </c>
      <c r="B12" s="3">
        <v>3258</v>
      </c>
      <c r="C12" s="3">
        <f t="shared" si="4"/>
        <v>4.886022795440912</v>
      </c>
      <c r="D12" s="3"/>
      <c r="E12" s="3">
        <v>1641</v>
      </c>
      <c r="F12" s="3">
        <v>8</v>
      </c>
      <c r="G12" s="3"/>
      <c r="H12" s="3">
        <v>587</v>
      </c>
      <c r="I12" s="3">
        <v>7</v>
      </c>
      <c r="J12" s="3"/>
      <c r="K12" s="3">
        <v>7</v>
      </c>
      <c r="L12" s="3">
        <f t="shared" si="1"/>
        <v>1.3972055888223553</v>
      </c>
      <c r="M12" s="3"/>
      <c r="N12" s="3">
        <v>0</v>
      </c>
      <c r="O12" s="3">
        <v>0</v>
      </c>
      <c r="P12" s="3"/>
      <c r="Q12" s="3">
        <f t="shared" si="2"/>
        <v>5493</v>
      </c>
      <c r="R12" s="3">
        <v>6</v>
      </c>
    </row>
    <row r="13" spans="1:18" ht="12.75">
      <c r="A13" s="6" t="s">
        <v>22</v>
      </c>
      <c r="B13" s="3">
        <v>716</v>
      </c>
      <c r="C13" s="3">
        <v>1</v>
      </c>
      <c r="D13" s="3"/>
      <c r="E13" s="3">
        <v>303</v>
      </c>
      <c r="F13" s="3">
        <v>2</v>
      </c>
      <c r="G13" s="3"/>
      <c r="H13" s="3">
        <v>100</v>
      </c>
      <c r="I13" s="3">
        <f t="shared" si="5"/>
        <v>1.187507421921387</v>
      </c>
      <c r="J13" s="3"/>
      <c r="K13" s="3">
        <v>1</v>
      </c>
      <c r="L13" s="3">
        <f t="shared" si="1"/>
        <v>0.19960079840319359</v>
      </c>
      <c r="M13" s="3"/>
      <c r="N13" s="3">
        <v>0</v>
      </c>
      <c r="O13" s="3">
        <v>0</v>
      </c>
      <c r="P13" s="3"/>
      <c r="Q13" s="3">
        <f t="shared" si="2"/>
        <v>1120</v>
      </c>
      <c r="R13" s="3">
        <v>1</v>
      </c>
    </row>
    <row r="14" spans="1:18" ht="12.75">
      <c r="A14" s="6" t="s">
        <v>21</v>
      </c>
      <c r="B14" s="3">
        <v>305</v>
      </c>
      <c r="C14" s="3">
        <v>1</v>
      </c>
      <c r="D14" s="3"/>
      <c r="E14" s="3">
        <v>83</v>
      </c>
      <c r="F14" s="3">
        <f t="shared" si="0"/>
        <v>0.3896713615023474</v>
      </c>
      <c r="G14" s="3"/>
      <c r="H14" s="3">
        <v>18</v>
      </c>
      <c r="I14" s="3">
        <f t="shared" si="5"/>
        <v>0.21375133594584966</v>
      </c>
      <c r="J14" s="3"/>
      <c r="K14" s="3">
        <v>1</v>
      </c>
      <c r="L14" s="3">
        <f t="shared" si="1"/>
        <v>0.19960079840319359</v>
      </c>
      <c r="M14" s="3"/>
      <c r="N14" s="3">
        <v>0</v>
      </c>
      <c r="O14" s="3">
        <v>0</v>
      </c>
      <c r="P14" s="3"/>
      <c r="Q14" s="3">
        <f t="shared" si="2"/>
        <v>407</v>
      </c>
      <c r="R14" s="3">
        <f t="shared" si="3"/>
        <v>0.4200076365024819</v>
      </c>
    </row>
    <row r="15" spans="1:18" ht="12.75">
      <c r="A15" s="6" t="s">
        <v>20</v>
      </c>
      <c r="B15" s="3">
        <v>177</v>
      </c>
      <c r="C15" s="3">
        <f t="shared" si="4"/>
        <v>0.2654469106178764</v>
      </c>
      <c r="D15" s="3"/>
      <c r="E15" s="3">
        <v>47</v>
      </c>
      <c r="F15" s="3">
        <f t="shared" si="0"/>
        <v>0.22065727699530518</v>
      </c>
      <c r="G15" s="3"/>
      <c r="H15" s="3">
        <v>9</v>
      </c>
      <c r="I15" s="3">
        <f t="shared" si="5"/>
        <v>0.10687566797292483</v>
      </c>
      <c r="J15" s="3"/>
      <c r="K15" s="3">
        <v>0</v>
      </c>
      <c r="L15" s="3">
        <f t="shared" si="1"/>
        <v>0</v>
      </c>
      <c r="M15" s="3"/>
      <c r="N15" s="3">
        <v>0</v>
      </c>
      <c r="O15" s="3">
        <v>0</v>
      </c>
      <c r="P15" s="3"/>
      <c r="Q15" s="3">
        <f t="shared" si="2"/>
        <v>233</v>
      </c>
      <c r="R15" s="3">
        <f t="shared" si="3"/>
        <v>0.24044663219920953</v>
      </c>
    </row>
    <row r="16" spans="1:18" ht="12.75">
      <c r="A16" s="6" t="s">
        <v>19</v>
      </c>
      <c r="B16" s="3">
        <v>260</v>
      </c>
      <c r="C16" s="3">
        <v>0</v>
      </c>
      <c r="D16" s="3"/>
      <c r="E16" s="3">
        <v>84</v>
      </c>
      <c r="F16" s="3">
        <f t="shared" si="0"/>
        <v>0.39436619718309857</v>
      </c>
      <c r="G16" s="3"/>
      <c r="H16" s="3">
        <v>10</v>
      </c>
      <c r="I16" s="3">
        <f t="shared" si="5"/>
        <v>0.11875074219213869</v>
      </c>
      <c r="J16" s="3"/>
      <c r="K16" s="3">
        <v>0</v>
      </c>
      <c r="L16" s="3">
        <f t="shared" si="1"/>
        <v>0</v>
      </c>
      <c r="M16" s="3"/>
      <c r="N16" s="3">
        <v>0</v>
      </c>
      <c r="O16" s="3">
        <v>0</v>
      </c>
      <c r="P16" s="3"/>
      <c r="Q16" s="3">
        <f t="shared" si="2"/>
        <v>354</v>
      </c>
      <c r="R16" s="3">
        <f t="shared" si="3"/>
        <v>0.36531376737562304</v>
      </c>
    </row>
    <row r="17" spans="1:18" ht="12.75">
      <c r="A17" s="6" t="s">
        <v>18</v>
      </c>
      <c r="B17" s="3">
        <v>177</v>
      </c>
      <c r="C17" s="3">
        <f t="shared" si="4"/>
        <v>0.2654469106178764</v>
      </c>
      <c r="D17" s="3"/>
      <c r="E17" s="3">
        <v>56</v>
      </c>
      <c r="F17" s="3">
        <f t="shared" si="0"/>
        <v>0.2629107981220657</v>
      </c>
      <c r="G17" s="3"/>
      <c r="H17" s="3">
        <v>3</v>
      </c>
      <c r="I17" s="3">
        <f t="shared" si="5"/>
        <v>0.035625222657641606</v>
      </c>
      <c r="J17" s="3"/>
      <c r="K17" s="3">
        <v>0</v>
      </c>
      <c r="L17" s="3">
        <f t="shared" si="1"/>
        <v>0</v>
      </c>
      <c r="M17" s="3"/>
      <c r="N17" s="3">
        <v>0</v>
      </c>
      <c r="O17" s="3">
        <v>0</v>
      </c>
      <c r="P17" s="3"/>
      <c r="Q17" s="3">
        <f t="shared" si="2"/>
        <v>236</v>
      </c>
      <c r="R17" s="3">
        <f t="shared" si="3"/>
        <v>0.24354251158374868</v>
      </c>
    </row>
    <row r="18" spans="1:18" ht="12.75">
      <c r="A18" s="6" t="s">
        <v>17</v>
      </c>
      <c r="B18" s="3">
        <v>1</v>
      </c>
      <c r="C18" s="3">
        <f t="shared" si="4"/>
        <v>0.0014997000599880025</v>
      </c>
      <c r="D18" s="3"/>
      <c r="E18" s="3">
        <v>0</v>
      </c>
      <c r="F18" s="3">
        <f t="shared" si="0"/>
        <v>0</v>
      </c>
      <c r="G18" s="3"/>
      <c r="H18" s="3">
        <v>0</v>
      </c>
      <c r="I18" s="3">
        <f t="shared" si="5"/>
        <v>0</v>
      </c>
      <c r="J18" s="3"/>
      <c r="K18" s="3">
        <v>0</v>
      </c>
      <c r="L18" s="3">
        <f t="shared" si="1"/>
        <v>0</v>
      </c>
      <c r="M18" s="3"/>
      <c r="N18" s="3">
        <v>0</v>
      </c>
      <c r="O18" s="3">
        <v>0</v>
      </c>
      <c r="P18" s="3"/>
      <c r="Q18" s="3">
        <f t="shared" si="2"/>
        <v>1</v>
      </c>
      <c r="R18" s="3">
        <f t="shared" si="3"/>
        <v>0.0010319597948463927</v>
      </c>
    </row>
    <row r="19" spans="1:18" ht="12.75">
      <c r="A19" s="53" t="s">
        <v>6</v>
      </c>
      <c r="B19" s="4">
        <f>SUM(B8:B18)</f>
        <v>66680</v>
      </c>
      <c r="C19" s="4">
        <v>100</v>
      </c>
      <c r="D19" s="4"/>
      <c r="E19" s="4">
        <f>SUM(E8:E18)</f>
        <v>21300</v>
      </c>
      <c r="F19" s="4">
        <v>100</v>
      </c>
      <c r="G19" s="4"/>
      <c r="H19" s="4">
        <f>SUM(H8:H18)</f>
        <v>8421</v>
      </c>
      <c r="I19" s="4">
        <v>100</v>
      </c>
      <c r="J19" s="4"/>
      <c r="K19" s="4">
        <f>SUM(K8:K18)</f>
        <v>501</v>
      </c>
      <c r="L19" s="4">
        <v>100</v>
      </c>
      <c r="M19" s="4"/>
      <c r="N19" s="4">
        <f>SUM(N8:N18)</f>
        <v>1</v>
      </c>
      <c r="O19" s="4">
        <v>0</v>
      </c>
      <c r="P19" s="4"/>
      <c r="Q19" s="4">
        <f>SUM(Q8:Q18)</f>
        <v>96903</v>
      </c>
      <c r="R19" s="4">
        <v>100</v>
      </c>
    </row>
    <row r="20" spans="1:18" ht="12.75" customHeight="1">
      <c r="A20" s="53"/>
      <c r="B20" s="4"/>
      <c r="C20" s="4"/>
      <c r="D20" s="4"/>
      <c r="E20" s="4"/>
      <c r="F20" s="4"/>
      <c r="G20" s="47"/>
      <c r="H20" s="47"/>
      <c r="I20" s="47"/>
      <c r="J20" s="4"/>
      <c r="K20" s="4"/>
      <c r="L20" s="4"/>
      <c r="M20" s="4"/>
      <c r="N20" s="4"/>
      <c r="O20" s="4"/>
      <c r="P20" s="4"/>
      <c r="Q20" s="47"/>
      <c r="R20" s="47"/>
    </row>
    <row r="21" spans="1:18" ht="20.25" customHeight="1">
      <c r="A21" s="46" t="s">
        <v>100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>
      <c r="A22" s="6" t="s">
        <v>27</v>
      </c>
      <c r="B22" s="3">
        <v>64052</v>
      </c>
      <c r="C22" s="3">
        <f>(B22/$B$33)*100</f>
        <v>38.87240175997572</v>
      </c>
      <c r="D22" s="3"/>
      <c r="E22" s="3">
        <v>38672</v>
      </c>
      <c r="F22" s="3">
        <f aca="true" t="shared" si="6" ref="F22:F32">E22/$E$33*100</f>
        <v>48.75441250630358</v>
      </c>
      <c r="G22" s="3"/>
      <c r="H22" s="3">
        <v>14820</v>
      </c>
      <c r="I22" s="3">
        <v>55</v>
      </c>
      <c r="J22" s="3"/>
      <c r="K22" s="3">
        <v>2085</v>
      </c>
      <c r="L22" s="3">
        <v>70</v>
      </c>
      <c r="M22" s="3"/>
      <c r="N22" s="3">
        <v>1</v>
      </c>
      <c r="O22" s="3">
        <v>100</v>
      </c>
      <c r="P22" s="3"/>
      <c r="Q22" s="3">
        <f>B22+E22+H22+K22+N22</f>
        <v>119630</v>
      </c>
      <c r="R22" s="3">
        <f aca="true" t="shared" si="7" ref="R22:R32">Q22/$Q$33*100</f>
        <v>43.68242515418293</v>
      </c>
    </row>
    <row r="23" spans="1:18" ht="12.75">
      <c r="A23" s="6" t="s">
        <v>26</v>
      </c>
      <c r="B23" s="3">
        <v>47959</v>
      </c>
      <c r="C23" s="3">
        <f aca="true" t="shared" si="8" ref="C23:C32">B23/$B$33*100</f>
        <v>29.10575026551358</v>
      </c>
      <c r="D23" s="3"/>
      <c r="E23" s="3">
        <v>20735</v>
      </c>
      <c r="F23" s="3">
        <v>26</v>
      </c>
      <c r="G23" s="3"/>
      <c r="H23" s="3">
        <v>6501</v>
      </c>
      <c r="I23" s="3">
        <f aca="true" t="shared" si="9" ref="I23:I32">H23/$H$33*100</f>
        <v>24.254747602880276</v>
      </c>
      <c r="J23" s="3"/>
      <c r="K23" s="3">
        <v>629</v>
      </c>
      <c r="L23" s="3">
        <v>21</v>
      </c>
      <c r="M23" s="3"/>
      <c r="N23" s="3">
        <v>0</v>
      </c>
      <c r="O23" s="3">
        <v>0</v>
      </c>
      <c r="P23" s="3"/>
      <c r="Q23" s="3">
        <f aca="true" t="shared" si="10" ref="Q23:Q32">B23+E23+H23+K23+N23</f>
        <v>75824</v>
      </c>
      <c r="R23" s="3">
        <v>28</v>
      </c>
    </row>
    <row r="24" spans="1:18" ht="12.75">
      <c r="A24" s="6" t="s">
        <v>25</v>
      </c>
      <c r="B24" s="3">
        <v>35523</v>
      </c>
      <c r="C24" s="3">
        <f t="shared" si="8"/>
        <v>21.558488848429675</v>
      </c>
      <c r="D24" s="3"/>
      <c r="E24" s="3">
        <v>13522</v>
      </c>
      <c r="F24" s="3">
        <f t="shared" si="6"/>
        <v>17.04740292486132</v>
      </c>
      <c r="G24" s="3"/>
      <c r="H24" s="3">
        <v>3818</v>
      </c>
      <c r="I24" s="3">
        <v>14</v>
      </c>
      <c r="J24" s="3"/>
      <c r="K24" s="3">
        <v>179</v>
      </c>
      <c r="L24" s="3">
        <v>6</v>
      </c>
      <c r="M24" s="3"/>
      <c r="N24" s="3">
        <v>0</v>
      </c>
      <c r="O24" s="3">
        <v>0</v>
      </c>
      <c r="P24" s="3"/>
      <c r="Q24" s="3">
        <f t="shared" si="10"/>
        <v>53042</v>
      </c>
      <c r="R24" s="3">
        <f t="shared" si="7"/>
        <v>19.368078199683783</v>
      </c>
    </row>
    <row r="25" spans="1:18" ht="12.75">
      <c r="A25" s="6" t="s">
        <v>24</v>
      </c>
      <c r="B25" s="3">
        <v>12566</v>
      </c>
      <c r="C25" s="3">
        <f t="shared" si="8"/>
        <v>7.626156880594751</v>
      </c>
      <c r="D25" s="3"/>
      <c r="E25" s="3">
        <v>4468</v>
      </c>
      <c r="F25" s="3">
        <f t="shared" si="6"/>
        <v>5.632879475542108</v>
      </c>
      <c r="G25" s="3"/>
      <c r="H25" s="3">
        <v>1241</v>
      </c>
      <c r="I25" s="3">
        <v>5</v>
      </c>
      <c r="J25" s="3"/>
      <c r="K25" s="3">
        <v>49</v>
      </c>
      <c r="L25" s="3">
        <f aca="true" t="shared" si="11" ref="L25:L32">(K25/$K$33)*100</f>
        <v>1.6531713900134952</v>
      </c>
      <c r="M25" s="3"/>
      <c r="N25" s="3">
        <v>0</v>
      </c>
      <c r="O25" s="3">
        <v>0</v>
      </c>
      <c r="P25" s="3"/>
      <c r="Q25" s="3">
        <f t="shared" si="10"/>
        <v>18324</v>
      </c>
      <c r="R25" s="3">
        <f t="shared" si="7"/>
        <v>6.690936709230527</v>
      </c>
    </row>
    <row r="26" spans="1:18" ht="12.75">
      <c r="A26" s="6" t="s">
        <v>23</v>
      </c>
      <c r="B26" s="3">
        <v>2551</v>
      </c>
      <c r="C26" s="3">
        <v>1</v>
      </c>
      <c r="D26" s="3"/>
      <c r="E26" s="3">
        <v>1075</v>
      </c>
      <c r="F26" s="3">
        <f t="shared" si="6"/>
        <v>1.355269793242562</v>
      </c>
      <c r="G26" s="3"/>
      <c r="H26" s="3">
        <v>267</v>
      </c>
      <c r="I26" s="3">
        <f t="shared" si="9"/>
        <v>0.9961571465880685</v>
      </c>
      <c r="J26" s="3"/>
      <c r="K26" s="3">
        <v>11</v>
      </c>
      <c r="L26" s="3">
        <v>1</v>
      </c>
      <c r="M26" s="3"/>
      <c r="N26" s="3">
        <v>0</v>
      </c>
      <c r="O26" s="3">
        <v>0</v>
      </c>
      <c r="P26" s="3"/>
      <c r="Q26" s="3">
        <f t="shared" si="10"/>
        <v>3904</v>
      </c>
      <c r="R26" s="3">
        <f t="shared" si="7"/>
        <v>1.4255302833898702</v>
      </c>
    </row>
    <row r="27" spans="1:18" ht="12.75">
      <c r="A27" s="6" t="s">
        <v>22</v>
      </c>
      <c r="B27" s="3">
        <v>973</v>
      </c>
      <c r="C27" s="3">
        <f t="shared" si="8"/>
        <v>0.5905021999696556</v>
      </c>
      <c r="D27" s="3"/>
      <c r="E27" s="3">
        <v>398</v>
      </c>
      <c r="F27" s="3">
        <f t="shared" si="6"/>
        <v>0.5017650025214321</v>
      </c>
      <c r="G27" s="3"/>
      <c r="H27" s="3">
        <v>80</v>
      </c>
      <c r="I27" s="3">
        <v>1</v>
      </c>
      <c r="J27" s="3"/>
      <c r="K27" s="3">
        <v>5</v>
      </c>
      <c r="L27" s="3">
        <f t="shared" si="11"/>
        <v>0.16869095816464239</v>
      </c>
      <c r="M27" s="3"/>
      <c r="N27" s="3">
        <v>0</v>
      </c>
      <c r="O27" s="3">
        <v>0</v>
      </c>
      <c r="P27" s="3"/>
      <c r="Q27" s="3">
        <f t="shared" si="10"/>
        <v>1456</v>
      </c>
      <c r="R27" s="3">
        <f t="shared" si="7"/>
        <v>0.5316526876576975</v>
      </c>
    </row>
    <row r="28" spans="1:18" ht="12.75">
      <c r="A28" s="6" t="s">
        <v>21</v>
      </c>
      <c r="B28" s="3">
        <v>531</v>
      </c>
      <c r="C28" s="3">
        <f t="shared" si="8"/>
        <v>0.32225762403277197</v>
      </c>
      <c r="D28" s="3"/>
      <c r="E28" s="3">
        <v>212</v>
      </c>
      <c r="F28" s="3">
        <f t="shared" si="6"/>
        <v>0.26727181038830056</v>
      </c>
      <c r="G28" s="3"/>
      <c r="H28" s="3">
        <v>36</v>
      </c>
      <c r="I28" s="3">
        <f t="shared" si="9"/>
        <v>0.1343133231354699</v>
      </c>
      <c r="J28" s="3"/>
      <c r="K28" s="3">
        <v>4</v>
      </c>
      <c r="L28" s="3">
        <f t="shared" si="11"/>
        <v>0.1349527665317139</v>
      </c>
      <c r="M28" s="3"/>
      <c r="N28" s="3">
        <v>0</v>
      </c>
      <c r="O28" s="3">
        <v>0</v>
      </c>
      <c r="P28" s="3"/>
      <c r="Q28" s="3">
        <f t="shared" si="10"/>
        <v>783</v>
      </c>
      <c r="R28" s="3">
        <f t="shared" si="7"/>
        <v>0.2859093780466876</v>
      </c>
    </row>
    <row r="29" spans="1:18" ht="12.75">
      <c r="A29" s="6" t="s">
        <v>20</v>
      </c>
      <c r="B29" s="3">
        <v>261</v>
      </c>
      <c r="C29" s="3">
        <f t="shared" si="8"/>
        <v>0.15839781520254895</v>
      </c>
      <c r="D29" s="3"/>
      <c r="E29" s="3">
        <v>98</v>
      </c>
      <c r="F29" s="3">
        <f t="shared" si="6"/>
        <v>0.12355017650025213</v>
      </c>
      <c r="G29" s="3"/>
      <c r="H29" s="3">
        <v>24</v>
      </c>
      <c r="I29" s="3">
        <f t="shared" si="9"/>
        <v>0.0895422154236466</v>
      </c>
      <c r="J29" s="3"/>
      <c r="K29" s="3">
        <v>1</v>
      </c>
      <c r="L29" s="3">
        <f t="shared" si="11"/>
        <v>0.033738191632928474</v>
      </c>
      <c r="M29" s="3"/>
      <c r="N29" s="3">
        <v>0</v>
      </c>
      <c r="O29" s="3">
        <v>0</v>
      </c>
      <c r="P29" s="3"/>
      <c r="Q29" s="3">
        <f t="shared" si="10"/>
        <v>384</v>
      </c>
      <c r="R29" s="3">
        <f t="shared" si="7"/>
        <v>0.14021609344818395</v>
      </c>
    </row>
    <row r="30" spans="1:18" ht="12.75">
      <c r="A30" s="6" t="s">
        <v>19</v>
      </c>
      <c r="B30" s="3">
        <v>261</v>
      </c>
      <c r="C30" s="3">
        <f t="shared" si="8"/>
        <v>0.15839781520254895</v>
      </c>
      <c r="D30" s="3"/>
      <c r="E30" s="3">
        <v>101</v>
      </c>
      <c r="F30" s="3">
        <f t="shared" si="6"/>
        <v>0.12733232476046394</v>
      </c>
      <c r="G30" s="3"/>
      <c r="H30" s="3">
        <v>10</v>
      </c>
      <c r="I30" s="3">
        <f t="shared" si="9"/>
        <v>0.037309256426519416</v>
      </c>
      <c r="J30" s="3"/>
      <c r="K30" s="3">
        <v>1</v>
      </c>
      <c r="L30" s="3">
        <f t="shared" si="11"/>
        <v>0.033738191632928474</v>
      </c>
      <c r="M30" s="3"/>
      <c r="N30" s="3">
        <v>0</v>
      </c>
      <c r="O30" s="3">
        <v>0</v>
      </c>
      <c r="P30" s="3"/>
      <c r="Q30" s="3">
        <f t="shared" si="10"/>
        <v>373</v>
      </c>
      <c r="R30" s="3">
        <f t="shared" si="7"/>
        <v>0.13619948660461617</v>
      </c>
    </row>
    <row r="31" spans="1:18" ht="12.75">
      <c r="A31" s="6" t="s">
        <v>18</v>
      </c>
      <c r="B31" s="3">
        <v>98</v>
      </c>
      <c r="C31" s="3">
        <f t="shared" si="8"/>
        <v>0.05947504172356243</v>
      </c>
      <c r="D31" s="3"/>
      <c r="E31" s="3">
        <v>39</v>
      </c>
      <c r="F31" s="3">
        <f t="shared" si="6"/>
        <v>0.049167927382753406</v>
      </c>
      <c r="G31" s="3"/>
      <c r="H31" s="3">
        <v>6</v>
      </c>
      <c r="I31" s="3">
        <f t="shared" si="9"/>
        <v>0.02238555385591165</v>
      </c>
      <c r="J31" s="3"/>
      <c r="K31" s="3">
        <v>0</v>
      </c>
      <c r="L31" s="3">
        <f t="shared" si="11"/>
        <v>0</v>
      </c>
      <c r="M31" s="3"/>
      <c r="N31" s="3">
        <v>0</v>
      </c>
      <c r="O31" s="3">
        <v>0</v>
      </c>
      <c r="P31" s="3"/>
      <c r="Q31" s="3">
        <f t="shared" si="10"/>
        <v>143</v>
      </c>
      <c r="R31" s="3">
        <f t="shared" si="7"/>
        <v>0.052215888966381</v>
      </c>
    </row>
    <row r="32" spans="1:18" ht="12.75">
      <c r="A32" s="6" t="s">
        <v>17</v>
      </c>
      <c r="B32" s="3">
        <v>0</v>
      </c>
      <c r="C32" s="3">
        <f t="shared" si="8"/>
        <v>0</v>
      </c>
      <c r="D32" s="3"/>
      <c r="E32" s="3">
        <v>0</v>
      </c>
      <c r="F32" s="3">
        <f t="shared" si="6"/>
        <v>0</v>
      </c>
      <c r="G32" s="3"/>
      <c r="H32" s="3">
        <v>0</v>
      </c>
      <c r="I32" s="3">
        <f t="shared" si="9"/>
        <v>0</v>
      </c>
      <c r="J32" s="3"/>
      <c r="K32" s="3">
        <v>0</v>
      </c>
      <c r="L32" s="3">
        <f t="shared" si="11"/>
        <v>0</v>
      </c>
      <c r="M32" s="3"/>
      <c r="N32" s="3">
        <v>0</v>
      </c>
      <c r="O32" s="3">
        <v>0</v>
      </c>
      <c r="P32" s="3"/>
      <c r="Q32" s="3">
        <f t="shared" si="10"/>
        <v>0</v>
      </c>
      <c r="R32" s="3">
        <f t="shared" si="7"/>
        <v>0</v>
      </c>
    </row>
    <row r="33" spans="1:18" ht="12.75">
      <c r="A33" s="52" t="s">
        <v>6</v>
      </c>
      <c r="B33" s="41">
        <f>SUM(B22:B32)</f>
        <v>164775</v>
      </c>
      <c r="C33" s="41">
        <v>100</v>
      </c>
      <c r="D33" s="41"/>
      <c r="E33" s="41">
        <f>SUM(E22:E32)</f>
        <v>79320</v>
      </c>
      <c r="F33" s="41">
        <v>100</v>
      </c>
      <c r="G33" s="41"/>
      <c r="H33" s="41">
        <f>SUM(H22:H32)</f>
        <v>26803</v>
      </c>
      <c r="I33" s="41">
        <v>100</v>
      </c>
      <c r="J33" s="41"/>
      <c r="K33" s="41">
        <f>SUM(K22:K32)</f>
        <v>2964</v>
      </c>
      <c r="L33" s="41">
        <v>100</v>
      </c>
      <c r="M33" s="41"/>
      <c r="N33" s="41">
        <f>SUM(N22:N32)</f>
        <v>1</v>
      </c>
      <c r="O33" s="41">
        <v>100</v>
      </c>
      <c r="P33" s="41"/>
      <c r="Q33" s="41">
        <f>SUM(Q22:Q32)</f>
        <v>273863</v>
      </c>
      <c r="R33" s="41">
        <v>100</v>
      </c>
    </row>
    <row r="34" ht="24" customHeight="1"/>
  </sheetData>
  <mergeCells count="9">
    <mergeCell ref="A1:R1"/>
    <mergeCell ref="A3:R3"/>
    <mergeCell ref="B4:O4"/>
    <mergeCell ref="Q4:R4"/>
    <mergeCell ref="N5:O5"/>
    <mergeCell ref="B5:C5"/>
    <mergeCell ref="E5:F5"/>
    <mergeCell ref="H5:I5"/>
    <mergeCell ref="K5:L5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100" workbookViewId="0" topLeftCell="A1">
      <selection activeCell="A31" sqref="A31"/>
    </sheetView>
  </sheetViews>
  <sheetFormatPr defaultColWidth="9.140625" defaultRowHeight="12.75"/>
  <cols>
    <col min="1" max="1" width="26.421875" style="0" customWidth="1"/>
    <col min="2" max="2" width="5.7109375" style="0" customWidth="1"/>
    <col min="3" max="3" width="6.7109375" style="0" customWidth="1"/>
    <col min="4" max="4" width="6.57421875" style="0" customWidth="1"/>
    <col min="5" max="5" width="1.28515625" style="0" customWidth="1"/>
    <col min="6" max="6" width="6.7109375" style="0" customWidth="1"/>
    <col min="7" max="7" width="6.28125" style="0" customWidth="1"/>
    <col min="8" max="8" width="6.57421875" style="0" customWidth="1"/>
    <col min="9" max="9" width="0.13671875" style="0" hidden="1" customWidth="1"/>
    <col min="10" max="10" width="1.28515625" style="0" customWidth="1"/>
    <col min="11" max="11" width="6.57421875" style="0" customWidth="1"/>
    <col min="12" max="12" width="6.421875" style="0" customWidth="1"/>
    <col min="13" max="13" width="6.57421875" style="0" customWidth="1"/>
  </cols>
  <sheetData>
    <row r="1" spans="1:13" ht="27" customHeight="1">
      <c r="A1" s="93" t="s">
        <v>117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2.75" customHeight="1">
      <c r="A2" s="7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25.5" customHeight="1">
      <c r="A3" s="93" t="s">
        <v>118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18" ht="15.75" customHeight="1">
      <c r="A4" s="32"/>
      <c r="B4" s="105">
        <v>2004</v>
      </c>
      <c r="C4" s="105"/>
      <c r="D4" s="105"/>
      <c r="E4" s="85"/>
      <c r="F4" s="105">
        <v>2005</v>
      </c>
      <c r="G4" s="105"/>
      <c r="H4" s="105"/>
      <c r="I4" s="76"/>
      <c r="J4" s="76"/>
      <c r="K4" s="104">
        <v>2006</v>
      </c>
      <c r="L4" s="105"/>
      <c r="M4" s="105"/>
      <c r="R4" s="15"/>
    </row>
    <row r="5" spans="1:18" ht="15.75" customHeight="1">
      <c r="A5" s="34"/>
      <c r="B5" s="35" t="s">
        <v>4</v>
      </c>
      <c r="C5" s="35" t="s">
        <v>5</v>
      </c>
      <c r="D5" s="35" t="s">
        <v>6</v>
      </c>
      <c r="E5" s="75"/>
      <c r="F5" s="35" t="s">
        <v>4</v>
      </c>
      <c r="G5" s="35" t="s">
        <v>5</v>
      </c>
      <c r="H5" s="35" t="s">
        <v>6</v>
      </c>
      <c r="I5" s="35"/>
      <c r="J5" s="35"/>
      <c r="K5" s="35" t="s">
        <v>4</v>
      </c>
      <c r="L5" s="35" t="s">
        <v>5</v>
      </c>
      <c r="M5" s="35" t="s">
        <v>6</v>
      </c>
      <c r="R5" s="15"/>
    </row>
    <row r="6" spans="1:18" ht="20.25" customHeight="1">
      <c r="A6" s="40" t="s">
        <v>11</v>
      </c>
      <c r="B6" s="7"/>
      <c r="C6" s="7"/>
      <c r="D6" s="39"/>
      <c r="F6" s="3"/>
      <c r="G6" s="3"/>
      <c r="H6" s="3"/>
      <c r="I6" s="7"/>
      <c r="J6" s="7"/>
      <c r="K6" s="7"/>
      <c r="L6" s="3"/>
      <c r="M6" s="3"/>
      <c r="R6" s="3"/>
    </row>
    <row r="7" spans="1:18" ht="15.75" customHeight="1">
      <c r="A7" s="2" t="s">
        <v>0</v>
      </c>
      <c r="B7" s="3">
        <v>44705</v>
      </c>
      <c r="C7" s="3">
        <v>66508</v>
      </c>
      <c r="D7" s="3">
        <v>111213</v>
      </c>
      <c r="F7" s="3">
        <v>39254</v>
      </c>
      <c r="G7" s="3">
        <v>57580</v>
      </c>
      <c r="H7" s="3">
        <v>96834</v>
      </c>
      <c r="I7" s="7"/>
      <c r="J7" s="7"/>
      <c r="K7" s="3">
        <v>39147</v>
      </c>
      <c r="L7" s="3">
        <v>57756</v>
      </c>
      <c r="M7" s="3">
        <v>96903</v>
      </c>
      <c r="R7" s="3"/>
    </row>
    <row r="8" spans="1:18" ht="12.75" customHeight="1">
      <c r="A8" s="2" t="s">
        <v>109</v>
      </c>
      <c r="B8" s="2">
        <v>268</v>
      </c>
      <c r="C8" s="2">
        <v>397</v>
      </c>
      <c r="D8" s="3">
        <v>665</v>
      </c>
      <c r="F8" s="80">
        <v>249</v>
      </c>
      <c r="G8" s="80">
        <v>369</v>
      </c>
      <c r="H8" s="3">
        <v>618</v>
      </c>
      <c r="I8" s="7"/>
      <c r="J8" s="7"/>
      <c r="K8" s="2">
        <v>272</v>
      </c>
      <c r="L8" s="2">
        <v>407</v>
      </c>
      <c r="M8" s="3">
        <v>679</v>
      </c>
      <c r="R8" s="3"/>
    </row>
    <row r="9" spans="1:18" ht="12.75" customHeight="1">
      <c r="A9" s="2" t="s">
        <v>13</v>
      </c>
      <c r="B9" s="3">
        <v>5994</v>
      </c>
      <c r="C9" s="3">
        <v>5963</v>
      </c>
      <c r="D9" s="3">
        <v>5975</v>
      </c>
      <c r="F9" s="3">
        <v>6360</v>
      </c>
      <c r="G9" s="3">
        <v>6404</v>
      </c>
      <c r="H9" s="3">
        <v>6387</v>
      </c>
      <c r="I9" s="7"/>
      <c r="J9" s="7"/>
      <c r="K9" s="3">
        <v>6956</v>
      </c>
      <c r="L9" s="3">
        <v>7035</v>
      </c>
      <c r="M9" s="3">
        <v>7003</v>
      </c>
      <c r="R9" s="3"/>
    </row>
    <row r="10" spans="1:18" ht="20.25" customHeight="1">
      <c r="A10" s="40" t="s">
        <v>100</v>
      </c>
      <c r="B10" s="2"/>
      <c r="C10" s="2"/>
      <c r="D10" s="2"/>
      <c r="F10" s="2"/>
      <c r="G10" s="2"/>
      <c r="H10" s="3"/>
      <c r="I10" s="7"/>
      <c r="J10" s="7"/>
      <c r="K10" s="3"/>
      <c r="L10" s="2"/>
      <c r="M10" s="3"/>
      <c r="R10" s="3"/>
    </row>
    <row r="11" spans="1:18" ht="15.75" customHeight="1">
      <c r="A11" s="2" t="s">
        <v>0</v>
      </c>
      <c r="B11" s="3">
        <v>37579</v>
      </c>
      <c r="C11" s="3">
        <v>55467</v>
      </c>
      <c r="D11" s="3">
        <v>93046</v>
      </c>
      <c r="F11" s="3">
        <v>78394</v>
      </c>
      <c r="G11" s="3">
        <v>114322</v>
      </c>
      <c r="H11" s="3">
        <v>192716</v>
      </c>
      <c r="I11" s="7"/>
      <c r="J11" s="7"/>
      <c r="K11" s="3">
        <v>112106</v>
      </c>
      <c r="L11" s="3">
        <v>161757</v>
      </c>
      <c r="M11" s="3">
        <v>273863</v>
      </c>
      <c r="R11" s="3"/>
    </row>
    <row r="12" spans="1:18" ht="12.75">
      <c r="A12" s="2" t="s">
        <v>109</v>
      </c>
      <c r="B12" s="3">
        <v>276</v>
      </c>
      <c r="C12" s="3">
        <v>417</v>
      </c>
      <c r="D12" s="3">
        <v>692.7</v>
      </c>
      <c r="F12" s="3">
        <v>660</v>
      </c>
      <c r="G12" s="3">
        <v>1003</v>
      </c>
      <c r="H12" s="3">
        <v>1663</v>
      </c>
      <c r="I12" s="7"/>
      <c r="J12" s="7"/>
      <c r="K12" s="80">
        <v>742</v>
      </c>
      <c r="L12" s="80">
        <v>1078</v>
      </c>
      <c r="M12" s="80">
        <v>1820</v>
      </c>
      <c r="R12" s="3"/>
    </row>
    <row r="13" spans="1:18" ht="12.75" customHeight="1">
      <c r="A13" s="2" t="s">
        <v>13</v>
      </c>
      <c r="B13" s="3">
        <v>7347</v>
      </c>
      <c r="C13" s="3">
        <v>7511</v>
      </c>
      <c r="D13" s="3">
        <v>7445</v>
      </c>
      <c r="F13" s="3">
        <v>8421</v>
      </c>
      <c r="G13" s="3">
        <v>8772</v>
      </c>
      <c r="H13" s="3">
        <v>8629</v>
      </c>
      <c r="I13" s="7"/>
      <c r="J13" s="7"/>
      <c r="K13" s="3">
        <v>6616</v>
      </c>
      <c r="L13" s="3">
        <v>6668</v>
      </c>
      <c r="M13" s="3">
        <v>6646</v>
      </c>
      <c r="R13" s="3"/>
    </row>
    <row r="14" spans="1:18" ht="20.25" customHeight="1">
      <c r="A14" s="40" t="s">
        <v>110</v>
      </c>
      <c r="B14" s="3"/>
      <c r="C14" s="3"/>
      <c r="D14" s="3"/>
      <c r="F14" s="3"/>
      <c r="G14" s="3"/>
      <c r="H14" s="3"/>
      <c r="I14" s="7"/>
      <c r="J14" s="7"/>
      <c r="K14" s="3"/>
      <c r="L14" s="3"/>
      <c r="M14" s="3"/>
      <c r="R14" s="3"/>
    </row>
    <row r="15" spans="1:18" ht="12.75" customHeight="1">
      <c r="A15" s="2" t="s">
        <v>0</v>
      </c>
      <c r="B15" s="4">
        <v>82284</v>
      </c>
      <c r="C15" s="4">
        <v>121975</v>
      </c>
      <c r="D15" s="3">
        <f>D7+D11</f>
        <v>204259</v>
      </c>
      <c r="E15" s="1"/>
      <c r="F15" s="3">
        <v>117648</v>
      </c>
      <c r="G15" s="3">
        <v>171902</v>
      </c>
      <c r="H15" s="3">
        <f>H7+H11</f>
        <v>289550</v>
      </c>
      <c r="I15" s="7"/>
      <c r="J15" s="7"/>
      <c r="K15" s="4">
        <v>151253</v>
      </c>
      <c r="L15" s="4">
        <v>219513</v>
      </c>
      <c r="M15" s="3">
        <v>370766</v>
      </c>
      <c r="R15" s="3"/>
    </row>
    <row r="16" spans="1:18" ht="12.75" customHeight="1">
      <c r="A16" s="2" t="s">
        <v>109</v>
      </c>
      <c r="B16" s="3">
        <v>544</v>
      </c>
      <c r="C16" s="3">
        <v>813</v>
      </c>
      <c r="D16" s="3">
        <v>1357</v>
      </c>
      <c r="F16" s="3">
        <v>909</v>
      </c>
      <c r="G16" s="3">
        <v>1372</v>
      </c>
      <c r="H16" s="3">
        <f>H8+H12</f>
        <v>2281</v>
      </c>
      <c r="I16" s="7"/>
      <c r="J16" s="7"/>
      <c r="K16" s="3">
        <v>1014</v>
      </c>
      <c r="L16" s="3">
        <v>1485</v>
      </c>
      <c r="M16" s="3">
        <v>2499</v>
      </c>
      <c r="R16" s="3"/>
    </row>
    <row r="17" spans="1:18" ht="12.75" customHeight="1">
      <c r="A17" s="34" t="s">
        <v>13</v>
      </c>
      <c r="B17" s="41">
        <v>6612</v>
      </c>
      <c r="C17" s="41">
        <v>6667</v>
      </c>
      <c r="D17" s="41">
        <v>6645</v>
      </c>
      <c r="E17" s="75"/>
      <c r="F17" s="41">
        <v>7733</v>
      </c>
      <c r="G17" s="41">
        <v>7979</v>
      </c>
      <c r="H17" s="41">
        <v>7879</v>
      </c>
      <c r="I17" s="10"/>
      <c r="J17" s="10"/>
      <c r="K17" s="41">
        <v>6704</v>
      </c>
      <c r="L17" s="41">
        <v>6764</v>
      </c>
      <c r="M17" s="41">
        <v>6740</v>
      </c>
      <c r="R17" s="3"/>
    </row>
    <row r="18" ht="24" customHeight="1">
      <c r="C18" s="5"/>
    </row>
  </sheetData>
  <mergeCells count="5">
    <mergeCell ref="A1:M1"/>
    <mergeCell ref="K4:M4"/>
    <mergeCell ref="B4:D4"/>
    <mergeCell ref="F4:H4"/>
    <mergeCell ref="A3:N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workbookViewId="0" topLeftCell="A25">
      <selection activeCell="A31" sqref="A31"/>
    </sheetView>
  </sheetViews>
  <sheetFormatPr defaultColWidth="9.140625" defaultRowHeight="12.75"/>
  <cols>
    <col min="1" max="1" width="30.7109375" style="0" customWidth="1"/>
    <col min="2" max="2" width="6.7109375" style="0" customWidth="1"/>
    <col min="3" max="3" width="4.7109375" style="0" customWidth="1"/>
    <col min="4" max="4" width="1.7109375" style="0" customWidth="1"/>
    <col min="5" max="5" width="6.8515625" style="0" customWidth="1"/>
    <col min="6" max="6" width="4.7109375" style="0" customWidth="1"/>
    <col min="7" max="7" width="1.7109375" style="0" customWidth="1"/>
    <col min="8" max="8" width="7.7109375" style="0" customWidth="1"/>
    <col min="9" max="9" width="4.7109375" style="0" customWidth="1"/>
  </cols>
  <sheetData>
    <row r="1" spans="1:9" ht="26.25" customHeight="1">
      <c r="A1" s="93" t="s">
        <v>125</v>
      </c>
      <c r="B1" s="106"/>
      <c r="C1" s="106"/>
      <c r="D1" s="106"/>
      <c r="E1" s="106"/>
      <c r="F1" s="106"/>
      <c r="G1" s="106"/>
      <c r="H1" s="106"/>
      <c r="I1" s="94"/>
    </row>
    <row r="2" spans="1:9" ht="12.75" customHeight="1">
      <c r="A2" s="77"/>
      <c r="B2" s="81"/>
      <c r="C2" s="81"/>
      <c r="D2" s="81"/>
      <c r="E2" s="81"/>
      <c r="F2" s="81"/>
      <c r="G2" s="81"/>
      <c r="H2" s="81"/>
      <c r="I2" s="22"/>
    </row>
    <row r="3" spans="1:9" ht="26.25" customHeight="1">
      <c r="A3" s="96" t="s">
        <v>126</v>
      </c>
      <c r="B3" s="106"/>
      <c r="C3" s="106"/>
      <c r="D3" s="106"/>
      <c r="E3" s="106"/>
      <c r="F3" s="106"/>
      <c r="G3" s="106"/>
      <c r="H3" s="106"/>
      <c r="I3" s="94"/>
    </row>
    <row r="4" spans="1:9" ht="15.75" customHeight="1">
      <c r="A4" s="32" t="s">
        <v>30</v>
      </c>
      <c r="B4" s="48" t="s">
        <v>4</v>
      </c>
      <c r="C4" s="48"/>
      <c r="D4" s="32"/>
      <c r="E4" s="48" t="s">
        <v>5</v>
      </c>
      <c r="F4" s="48"/>
      <c r="G4" s="32"/>
      <c r="H4" s="48" t="s">
        <v>31</v>
      </c>
      <c r="I4" s="48"/>
    </row>
    <row r="5" spans="1:9" ht="15.75" customHeight="1">
      <c r="A5" s="34"/>
      <c r="B5" s="35" t="s">
        <v>8</v>
      </c>
      <c r="C5" s="35" t="s">
        <v>9</v>
      </c>
      <c r="D5" s="35"/>
      <c r="E5" s="35" t="s">
        <v>8</v>
      </c>
      <c r="F5" s="35" t="s">
        <v>9</v>
      </c>
      <c r="G5" s="35"/>
      <c r="H5" s="35" t="s">
        <v>8</v>
      </c>
      <c r="I5" s="35" t="s">
        <v>9</v>
      </c>
    </row>
    <row r="6" spans="1:9" ht="20.25" customHeight="1">
      <c r="A6" s="40" t="s">
        <v>11</v>
      </c>
      <c r="B6" s="56"/>
      <c r="C6" s="56"/>
      <c r="D6" s="56"/>
      <c r="E6" s="56"/>
      <c r="F6" s="56"/>
      <c r="G6" s="56"/>
      <c r="H6" s="56"/>
      <c r="I6" s="56"/>
    </row>
    <row r="7" spans="1:9" ht="15.75" customHeight="1">
      <c r="A7" s="57" t="s">
        <v>32</v>
      </c>
      <c r="B7" s="3">
        <v>0</v>
      </c>
      <c r="C7" s="3">
        <v>0</v>
      </c>
      <c r="D7" s="3"/>
      <c r="E7" s="3">
        <v>0</v>
      </c>
      <c r="F7" s="3">
        <f>(E7/$E$22)*100</f>
        <v>0</v>
      </c>
      <c r="G7" s="3"/>
      <c r="H7" s="3">
        <f aca="true" t="shared" si="0" ref="H7:H21">B7+E7</f>
        <v>0</v>
      </c>
      <c r="I7" s="3">
        <f aca="true" t="shared" si="1" ref="I7:I21">(H7/$H$22)*100</f>
        <v>0</v>
      </c>
    </row>
    <row r="8" spans="1:9" ht="11.25" customHeight="1">
      <c r="A8" s="58" t="s">
        <v>33</v>
      </c>
      <c r="B8" s="3">
        <v>155</v>
      </c>
      <c r="C8" s="3">
        <v>0</v>
      </c>
      <c r="D8" s="3"/>
      <c r="E8" s="3">
        <v>302</v>
      </c>
      <c r="F8" s="3">
        <f>(E8/$E$22)*100</f>
        <v>0.5228893967726297</v>
      </c>
      <c r="G8" s="3"/>
      <c r="H8" s="3">
        <f t="shared" si="0"/>
        <v>457</v>
      </c>
      <c r="I8" s="3">
        <v>0</v>
      </c>
    </row>
    <row r="9" spans="1:9" ht="11.25" customHeight="1">
      <c r="A9" s="58" t="s">
        <v>34</v>
      </c>
      <c r="B9" s="3">
        <v>181</v>
      </c>
      <c r="C9" s="3">
        <v>1</v>
      </c>
      <c r="D9" s="3"/>
      <c r="E9" s="3">
        <v>341</v>
      </c>
      <c r="F9" s="3">
        <f>(E9/$E$22)*100</f>
        <v>0.590414848673731</v>
      </c>
      <c r="G9" s="3"/>
      <c r="H9" s="3">
        <f t="shared" si="0"/>
        <v>522</v>
      </c>
      <c r="I9" s="3">
        <f t="shared" si="1"/>
        <v>0.538683012909817</v>
      </c>
    </row>
    <row r="10" spans="1:9" ht="11.25" customHeight="1">
      <c r="A10" s="58" t="s">
        <v>35</v>
      </c>
      <c r="B10" s="3">
        <v>144</v>
      </c>
      <c r="C10" s="3">
        <f aca="true" t="shared" si="2" ref="C10:C21">(B10/$B$22)*100</f>
        <v>0.3678442792551153</v>
      </c>
      <c r="D10" s="3"/>
      <c r="E10" s="3">
        <v>300</v>
      </c>
      <c r="F10" s="3">
        <v>0</v>
      </c>
      <c r="G10" s="3"/>
      <c r="H10" s="3">
        <f t="shared" si="0"/>
        <v>444</v>
      </c>
      <c r="I10" s="3">
        <v>0</v>
      </c>
    </row>
    <row r="11" spans="1:9" ht="11.25" customHeight="1">
      <c r="A11" s="58" t="s">
        <v>36</v>
      </c>
      <c r="B11" s="3">
        <v>177</v>
      </c>
      <c r="C11" s="3">
        <v>1</v>
      </c>
      <c r="D11" s="3"/>
      <c r="E11" s="3">
        <v>305</v>
      </c>
      <c r="F11" s="3">
        <f>(E11/$E$22)*100</f>
        <v>0.5280836623034836</v>
      </c>
      <c r="G11" s="3"/>
      <c r="H11" s="3">
        <f t="shared" si="0"/>
        <v>482</v>
      </c>
      <c r="I11" s="3">
        <v>1</v>
      </c>
    </row>
    <row r="12" spans="1:9" ht="11.25" customHeight="1">
      <c r="A12" s="58" t="s">
        <v>37</v>
      </c>
      <c r="B12" s="3">
        <v>22418</v>
      </c>
      <c r="C12" s="3">
        <f t="shared" si="2"/>
        <v>57.26620175236927</v>
      </c>
      <c r="D12" s="3"/>
      <c r="E12" s="3">
        <v>31578</v>
      </c>
      <c r="F12" s="3">
        <v>55</v>
      </c>
      <c r="G12" s="3"/>
      <c r="H12" s="3">
        <f t="shared" si="0"/>
        <v>53996</v>
      </c>
      <c r="I12" s="3">
        <f t="shared" si="1"/>
        <v>55.72170108252582</v>
      </c>
    </row>
    <row r="13" spans="1:9" ht="11.25" customHeight="1">
      <c r="A13" s="58" t="s">
        <v>38</v>
      </c>
      <c r="B13" s="3">
        <v>4075</v>
      </c>
      <c r="C13" s="3">
        <v>10</v>
      </c>
      <c r="D13" s="3"/>
      <c r="E13" s="3">
        <v>6412</v>
      </c>
      <c r="F13" s="3">
        <v>11</v>
      </c>
      <c r="G13" s="3"/>
      <c r="H13" s="3">
        <f t="shared" si="0"/>
        <v>10487</v>
      </c>
      <c r="I13" s="3">
        <f t="shared" si="1"/>
        <v>10.822162368554121</v>
      </c>
    </row>
    <row r="14" spans="1:9" ht="11.25" customHeight="1">
      <c r="A14" s="58" t="s">
        <v>39</v>
      </c>
      <c r="B14" s="3">
        <v>4173</v>
      </c>
      <c r="C14" s="3">
        <f t="shared" si="2"/>
        <v>10.659820675913863</v>
      </c>
      <c r="D14" s="3"/>
      <c r="E14" s="3">
        <v>6627</v>
      </c>
      <c r="F14" s="3">
        <v>11</v>
      </c>
      <c r="G14" s="3"/>
      <c r="H14" s="3">
        <f t="shared" si="0"/>
        <v>10800</v>
      </c>
      <c r="I14" s="3">
        <f t="shared" si="1"/>
        <v>11.145165784341042</v>
      </c>
    </row>
    <row r="15" spans="1:9" ht="11.25" customHeight="1">
      <c r="A15" s="58" t="s">
        <v>40</v>
      </c>
      <c r="B15" s="3">
        <v>4041</v>
      </c>
      <c r="C15" s="3">
        <f t="shared" si="2"/>
        <v>10.322630086596673</v>
      </c>
      <c r="D15" s="3"/>
      <c r="E15" s="3">
        <v>5399</v>
      </c>
      <c r="F15" s="3">
        <f aca="true" t="shared" si="3" ref="F15:F21">(E15/$E$22)*100</f>
        <v>9.347946533693468</v>
      </c>
      <c r="G15" s="3"/>
      <c r="H15" s="3">
        <f t="shared" si="0"/>
        <v>9440</v>
      </c>
      <c r="I15" s="3">
        <f t="shared" si="1"/>
        <v>9.741700463349948</v>
      </c>
    </row>
    <row r="16" spans="1:9" ht="11.25" customHeight="1">
      <c r="A16" s="58" t="s">
        <v>41</v>
      </c>
      <c r="B16" s="3">
        <v>1511</v>
      </c>
      <c r="C16" s="3">
        <f t="shared" si="2"/>
        <v>3.859810458017217</v>
      </c>
      <c r="D16" s="3"/>
      <c r="E16" s="3">
        <v>2295</v>
      </c>
      <c r="F16" s="3">
        <f t="shared" si="3"/>
        <v>3.973613131103262</v>
      </c>
      <c r="G16" s="3"/>
      <c r="H16" s="3">
        <f t="shared" si="0"/>
        <v>3806</v>
      </c>
      <c r="I16" s="3">
        <f t="shared" si="1"/>
        <v>3.927638979185371</v>
      </c>
    </row>
    <row r="17" spans="1:9" ht="11.25" customHeight="1">
      <c r="A17" s="58" t="s">
        <v>42</v>
      </c>
      <c r="B17" s="3">
        <v>1764</v>
      </c>
      <c r="C17" s="3">
        <f t="shared" si="2"/>
        <v>4.506092420875163</v>
      </c>
      <c r="D17" s="3"/>
      <c r="E17" s="3">
        <v>3335</v>
      </c>
      <c r="F17" s="3">
        <f t="shared" si="3"/>
        <v>5.77429184846596</v>
      </c>
      <c r="G17" s="3"/>
      <c r="H17" s="3">
        <f t="shared" si="0"/>
        <v>5099</v>
      </c>
      <c r="I17" s="3">
        <f t="shared" si="1"/>
        <v>5.261962993921757</v>
      </c>
    </row>
    <row r="18" spans="1:9" ht="11.25" customHeight="1">
      <c r="A18" s="58" t="s">
        <v>43</v>
      </c>
      <c r="B18" s="3">
        <v>322</v>
      </c>
      <c r="C18" s="3">
        <f t="shared" si="2"/>
        <v>0.8225406800010218</v>
      </c>
      <c r="D18" s="3"/>
      <c r="E18" s="3">
        <v>576</v>
      </c>
      <c r="F18" s="3">
        <f t="shared" si="3"/>
        <v>0.9972989819239559</v>
      </c>
      <c r="G18" s="3"/>
      <c r="H18" s="3">
        <f t="shared" si="0"/>
        <v>898</v>
      </c>
      <c r="I18" s="3">
        <f t="shared" si="1"/>
        <v>0.9266998957720608</v>
      </c>
    </row>
    <row r="19" spans="1:9" ht="11.25" customHeight="1">
      <c r="A19" s="58" t="s">
        <v>44</v>
      </c>
      <c r="B19" s="3">
        <v>114</v>
      </c>
      <c r="C19" s="3">
        <f t="shared" si="2"/>
        <v>0.2912100544102997</v>
      </c>
      <c r="D19" s="3"/>
      <c r="E19" s="3">
        <v>199</v>
      </c>
      <c r="F19" s="3">
        <f t="shared" si="3"/>
        <v>0.34455294687997784</v>
      </c>
      <c r="G19" s="3"/>
      <c r="H19" s="3">
        <f t="shared" si="0"/>
        <v>313</v>
      </c>
      <c r="I19" s="3">
        <f t="shared" si="1"/>
        <v>0.32300341578692093</v>
      </c>
    </row>
    <row r="20" spans="1:9" ht="11.25" customHeight="1">
      <c r="A20" s="58" t="s">
        <v>45</v>
      </c>
      <c r="B20" s="3">
        <v>71</v>
      </c>
      <c r="C20" s="3">
        <f t="shared" si="2"/>
        <v>0.1813676654660638</v>
      </c>
      <c r="D20" s="3"/>
      <c r="E20" s="3">
        <v>87</v>
      </c>
      <c r="F20" s="3">
        <f t="shared" si="3"/>
        <v>0.15063370039476418</v>
      </c>
      <c r="G20" s="3"/>
      <c r="H20" s="3">
        <f t="shared" si="0"/>
        <v>158</v>
      </c>
      <c r="I20" s="3">
        <f t="shared" si="1"/>
        <v>0.16304964758573007</v>
      </c>
    </row>
    <row r="21" spans="1:9" ht="11.25" customHeight="1">
      <c r="A21" s="58" t="s">
        <v>46</v>
      </c>
      <c r="B21" s="3">
        <v>1</v>
      </c>
      <c r="C21" s="3">
        <f t="shared" si="2"/>
        <v>0.0025544741614938566</v>
      </c>
      <c r="D21" s="3"/>
      <c r="E21" s="3">
        <v>0</v>
      </c>
      <c r="F21" s="3">
        <f t="shared" si="3"/>
        <v>0</v>
      </c>
      <c r="G21" s="3"/>
      <c r="H21" s="3">
        <f t="shared" si="0"/>
        <v>1</v>
      </c>
      <c r="I21" s="3">
        <f t="shared" si="1"/>
        <v>0.0010319597948463927</v>
      </c>
    </row>
    <row r="22" spans="1:9" ht="15.75" customHeight="1">
      <c r="A22" s="59" t="s">
        <v>6</v>
      </c>
      <c r="B22" s="4">
        <f>SUM(B7:B21)</f>
        <v>39147</v>
      </c>
      <c r="C22" s="4">
        <v>100</v>
      </c>
      <c r="D22" s="4"/>
      <c r="E22" s="4">
        <f>SUM(E7:E21)</f>
        <v>57756</v>
      </c>
      <c r="F22" s="4">
        <v>100</v>
      </c>
      <c r="G22" s="4"/>
      <c r="H22" s="4">
        <f>SUM(H7:H21)</f>
        <v>96903</v>
      </c>
      <c r="I22" s="4">
        <v>100</v>
      </c>
    </row>
    <row r="23" spans="1:9" ht="18" customHeight="1">
      <c r="A23" s="40" t="s">
        <v>100</v>
      </c>
      <c r="B23" s="3"/>
      <c r="C23" s="3"/>
      <c r="D23" s="3"/>
      <c r="E23" s="3"/>
      <c r="F23" s="3"/>
      <c r="G23" s="3"/>
      <c r="H23" s="3"/>
      <c r="I23" s="3"/>
    </row>
    <row r="24" spans="1:9" ht="12" customHeight="1">
      <c r="A24" s="57" t="s">
        <v>32</v>
      </c>
      <c r="B24" s="3">
        <v>951</v>
      </c>
      <c r="C24" s="3">
        <f aca="true" t="shared" si="4" ref="C24:C37">(B24/$B$39)*100</f>
        <v>0.8483042834460244</v>
      </c>
      <c r="D24" s="3"/>
      <c r="E24" s="3">
        <v>1288</v>
      </c>
      <c r="F24" s="3">
        <f aca="true" t="shared" si="5" ref="F24:F38">(E24/$E$39)*100</f>
        <v>0.7962561125639076</v>
      </c>
      <c r="G24" s="3"/>
      <c r="H24" s="3">
        <f aca="true" t="shared" si="6" ref="H24:H38">B24+E24</f>
        <v>2239</v>
      </c>
      <c r="I24" s="3">
        <f aca="true" t="shared" si="7" ref="I24:I29">(H24/$H$39)*100</f>
        <v>0.8175620657043849</v>
      </c>
    </row>
    <row r="25" spans="1:9" ht="11.25" customHeight="1">
      <c r="A25" s="58" t="s">
        <v>33</v>
      </c>
      <c r="B25" s="3">
        <v>3283</v>
      </c>
      <c r="C25" s="3">
        <f t="shared" si="4"/>
        <v>2.9284784043672953</v>
      </c>
      <c r="D25" s="3"/>
      <c r="E25" s="3">
        <v>4216</v>
      </c>
      <c r="F25" s="3">
        <f t="shared" si="5"/>
        <v>2.6063787038582564</v>
      </c>
      <c r="G25" s="3"/>
      <c r="H25" s="3">
        <f t="shared" si="6"/>
        <v>7499</v>
      </c>
      <c r="I25" s="3">
        <f t="shared" si="7"/>
        <v>2.7382304290831545</v>
      </c>
    </row>
    <row r="26" spans="1:9" ht="11.25" customHeight="1">
      <c r="A26" s="58" t="s">
        <v>34</v>
      </c>
      <c r="B26" s="3">
        <v>798</v>
      </c>
      <c r="C26" s="3">
        <v>1</v>
      </c>
      <c r="D26" s="3"/>
      <c r="E26" s="3">
        <v>1090</v>
      </c>
      <c r="F26" s="3">
        <f t="shared" si="5"/>
        <v>0.6738502815952323</v>
      </c>
      <c r="G26" s="3"/>
      <c r="H26" s="3">
        <f t="shared" si="6"/>
        <v>1888</v>
      </c>
      <c r="I26" s="3">
        <f t="shared" si="7"/>
        <v>0.6893957927869043</v>
      </c>
    </row>
    <row r="27" spans="1:9" ht="11.25" customHeight="1">
      <c r="A27" s="58" t="s">
        <v>35</v>
      </c>
      <c r="B27" s="3">
        <v>935</v>
      </c>
      <c r="C27" s="3">
        <f t="shared" si="4"/>
        <v>0.8340320767844719</v>
      </c>
      <c r="D27" s="3"/>
      <c r="E27" s="3">
        <v>1457</v>
      </c>
      <c r="F27" s="3">
        <f t="shared" si="5"/>
        <v>0.9007338167745447</v>
      </c>
      <c r="G27" s="3"/>
      <c r="H27" s="3">
        <f t="shared" si="6"/>
        <v>2392</v>
      </c>
      <c r="I27" s="3">
        <f t="shared" si="7"/>
        <v>0.8734294154376457</v>
      </c>
    </row>
    <row r="28" spans="1:9" ht="11.25" customHeight="1">
      <c r="A28" s="58" t="s">
        <v>36</v>
      </c>
      <c r="B28" s="3">
        <v>900</v>
      </c>
      <c r="C28" s="3">
        <f t="shared" si="4"/>
        <v>0.8028116247123258</v>
      </c>
      <c r="D28" s="3"/>
      <c r="E28" s="3">
        <v>1354</v>
      </c>
      <c r="F28" s="3">
        <f t="shared" si="5"/>
        <v>0.8370580562201326</v>
      </c>
      <c r="G28" s="3"/>
      <c r="H28" s="3">
        <f t="shared" si="6"/>
        <v>2254</v>
      </c>
      <c r="I28" s="3">
        <f t="shared" si="7"/>
        <v>0.8230392568547048</v>
      </c>
    </row>
    <row r="29" spans="1:9" ht="11.25" customHeight="1">
      <c r="A29" s="58" t="s">
        <v>37</v>
      </c>
      <c r="B29" s="3">
        <v>46247</v>
      </c>
      <c r="C29" s="3">
        <f t="shared" si="4"/>
        <v>41.252921342301036</v>
      </c>
      <c r="D29" s="3"/>
      <c r="E29" s="3">
        <v>67289</v>
      </c>
      <c r="F29" s="3">
        <v>41</v>
      </c>
      <c r="G29" s="3"/>
      <c r="H29" s="3">
        <f t="shared" si="6"/>
        <v>113536</v>
      </c>
      <c r="I29" s="3">
        <f t="shared" si="7"/>
        <v>41.45722496284638</v>
      </c>
    </row>
    <row r="30" spans="1:9" ht="11.25" customHeight="1">
      <c r="A30" s="58" t="s">
        <v>38</v>
      </c>
      <c r="B30" s="3">
        <v>33974</v>
      </c>
      <c r="C30" s="3">
        <v>30</v>
      </c>
      <c r="D30" s="3"/>
      <c r="E30" s="3">
        <v>47639</v>
      </c>
      <c r="F30" s="3">
        <f t="shared" si="5"/>
        <v>29.450966573316766</v>
      </c>
      <c r="G30" s="3"/>
      <c r="H30" s="3">
        <f t="shared" si="6"/>
        <v>81613</v>
      </c>
      <c r="I30" s="3">
        <f aca="true" t="shared" si="8" ref="I30:I38">(H30/$H$39)*100</f>
        <v>29.80066675673603</v>
      </c>
    </row>
    <row r="31" spans="1:9" ht="11.25" customHeight="1">
      <c r="A31" s="58" t="s">
        <v>39</v>
      </c>
      <c r="B31" s="3">
        <v>10612</v>
      </c>
      <c r="C31" s="3">
        <f t="shared" si="4"/>
        <v>9.46604106827467</v>
      </c>
      <c r="D31" s="3"/>
      <c r="E31" s="3">
        <v>15529</v>
      </c>
      <c r="F31" s="3">
        <f t="shared" si="5"/>
        <v>9.600202773295747</v>
      </c>
      <c r="G31" s="3"/>
      <c r="H31" s="3">
        <f t="shared" si="6"/>
        <v>26141</v>
      </c>
      <c r="I31" s="3">
        <v>9</v>
      </c>
    </row>
    <row r="32" spans="1:9" ht="11.25" customHeight="1">
      <c r="A32" s="58" t="s">
        <v>40</v>
      </c>
      <c r="B32" s="3">
        <v>5400</v>
      </c>
      <c r="C32" s="3">
        <f t="shared" si="4"/>
        <v>4.816869748273955</v>
      </c>
      <c r="D32" s="3"/>
      <c r="E32" s="3">
        <v>8054</v>
      </c>
      <c r="F32" s="3">
        <f t="shared" si="5"/>
        <v>4.979073548594497</v>
      </c>
      <c r="G32" s="3"/>
      <c r="H32" s="3">
        <f t="shared" si="6"/>
        <v>13454</v>
      </c>
      <c r="I32" s="3">
        <f t="shared" si="8"/>
        <v>4.91267531576007</v>
      </c>
    </row>
    <row r="33" spans="1:9" ht="11.25" customHeight="1">
      <c r="A33" s="58" t="s">
        <v>41</v>
      </c>
      <c r="B33" s="3">
        <v>2853</v>
      </c>
      <c r="C33" s="3">
        <f t="shared" si="4"/>
        <v>2.544912850338073</v>
      </c>
      <c r="D33" s="3"/>
      <c r="E33" s="3">
        <v>4348</v>
      </c>
      <c r="F33" s="3">
        <f t="shared" si="5"/>
        <v>2.687982591170707</v>
      </c>
      <c r="G33" s="3"/>
      <c r="H33" s="3">
        <f t="shared" si="6"/>
        <v>7201</v>
      </c>
      <c r="I33" s="3">
        <f t="shared" si="8"/>
        <v>2.629416898230137</v>
      </c>
    </row>
    <row r="34" spans="1:9" ht="11.25" customHeight="1">
      <c r="A34" s="58" t="s">
        <v>42</v>
      </c>
      <c r="B34" s="3">
        <v>4281</v>
      </c>
      <c r="C34" s="3">
        <v>4</v>
      </c>
      <c r="D34" s="3"/>
      <c r="E34" s="3">
        <v>6790</v>
      </c>
      <c r="F34" s="3">
        <v>4</v>
      </c>
      <c r="G34" s="3"/>
      <c r="H34" s="3">
        <f t="shared" si="6"/>
        <v>11071</v>
      </c>
      <c r="I34" s="3">
        <f t="shared" si="8"/>
        <v>4.042532215012616</v>
      </c>
    </row>
    <row r="35" spans="1:10" ht="11.25" customHeight="1">
      <c r="A35" s="58" t="s">
        <v>43</v>
      </c>
      <c r="B35" s="3">
        <v>1167</v>
      </c>
      <c r="C35" s="3">
        <f t="shared" si="4"/>
        <v>1.0409790733769824</v>
      </c>
      <c r="D35" s="3"/>
      <c r="E35" s="3">
        <v>1653</v>
      </c>
      <c r="F35" s="3">
        <f t="shared" si="5"/>
        <v>1.0219032252081828</v>
      </c>
      <c r="G35" s="3"/>
      <c r="H35" s="3">
        <f t="shared" si="6"/>
        <v>2820</v>
      </c>
      <c r="I35" s="3">
        <f t="shared" si="8"/>
        <v>1.0297119362601008</v>
      </c>
      <c r="J35" s="16"/>
    </row>
    <row r="36" spans="1:10" ht="11.25" customHeight="1">
      <c r="A36" s="58" t="s">
        <v>44</v>
      </c>
      <c r="B36" s="3">
        <v>507</v>
      </c>
      <c r="C36" s="3">
        <f t="shared" si="4"/>
        <v>0.4522505485879435</v>
      </c>
      <c r="D36" s="3"/>
      <c r="E36" s="3">
        <v>740</v>
      </c>
      <c r="F36" s="3">
        <f t="shared" si="5"/>
        <v>0.4574763379637357</v>
      </c>
      <c r="G36" s="3"/>
      <c r="H36" s="3">
        <f t="shared" si="6"/>
        <v>1247</v>
      </c>
      <c r="I36" s="3">
        <v>0</v>
      </c>
      <c r="J36" s="16"/>
    </row>
    <row r="37" spans="1:9" ht="11.25" customHeight="1">
      <c r="A37" s="58" t="s">
        <v>45</v>
      </c>
      <c r="B37" s="3">
        <v>193</v>
      </c>
      <c r="C37" s="3">
        <f t="shared" si="4"/>
        <v>0.17215849285497656</v>
      </c>
      <c r="D37" s="3"/>
      <c r="E37" s="3">
        <v>308</v>
      </c>
      <c r="F37" s="3">
        <f t="shared" si="5"/>
        <v>0.19040907039571703</v>
      </c>
      <c r="G37" s="3"/>
      <c r="H37" s="3">
        <f t="shared" si="6"/>
        <v>501</v>
      </c>
      <c r="I37" s="3">
        <f t="shared" si="8"/>
        <v>0.1829381844206775</v>
      </c>
    </row>
    <row r="38" spans="1:9" ht="11.25" customHeight="1">
      <c r="A38" s="58" t="s">
        <v>46</v>
      </c>
      <c r="B38" s="3">
        <v>5</v>
      </c>
      <c r="C38" s="3">
        <v>0</v>
      </c>
      <c r="D38" s="3"/>
      <c r="E38" s="3">
        <v>2</v>
      </c>
      <c r="F38" s="3">
        <f t="shared" si="5"/>
        <v>0.0012364225350371236</v>
      </c>
      <c r="G38" s="3"/>
      <c r="H38" s="3">
        <f t="shared" si="6"/>
        <v>7</v>
      </c>
      <c r="I38" s="3">
        <f t="shared" si="8"/>
        <v>0.0025560225368158533</v>
      </c>
    </row>
    <row r="39" spans="1:9" ht="16.5" customHeight="1">
      <c r="A39" s="59" t="s">
        <v>6</v>
      </c>
      <c r="B39" s="4">
        <f>SUM(B24:B38)</f>
        <v>112106</v>
      </c>
      <c r="C39" s="4">
        <v>100</v>
      </c>
      <c r="D39" s="4"/>
      <c r="E39" s="4">
        <f>SUM(E24:E38)</f>
        <v>161757</v>
      </c>
      <c r="F39" s="4">
        <v>100</v>
      </c>
      <c r="G39" s="4"/>
      <c r="H39" s="4">
        <f>SUM(H24:H38)</f>
        <v>273863</v>
      </c>
      <c r="I39" s="4">
        <v>100</v>
      </c>
    </row>
    <row r="40" spans="1:9" ht="18" customHeight="1">
      <c r="A40" s="51" t="s">
        <v>110</v>
      </c>
      <c r="B40" s="3"/>
      <c r="C40" s="3"/>
      <c r="D40" s="3"/>
      <c r="E40" s="3"/>
      <c r="F40" s="3"/>
      <c r="G40" s="3"/>
      <c r="H40" s="3"/>
      <c r="I40" s="3"/>
    </row>
    <row r="41" spans="1:9" ht="12" customHeight="1">
      <c r="A41" s="57" t="s">
        <v>32</v>
      </c>
      <c r="B41" s="3">
        <f aca="true" t="shared" si="9" ref="B41:B54">B7+B24</f>
        <v>951</v>
      </c>
      <c r="C41" s="3">
        <f aca="true" t="shared" si="10" ref="C41:C55">(B41/$B$56)*100</f>
        <v>0.6287478595465875</v>
      </c>
      <c r="D41" s="3"/>
      <c r="E41" s="3">
        <f aca="true" t="shared" si="11" ref="E41:E55">E7+E24</f>
        <v>1288</v>
      </c>
      <c r="F41" s="3">
        <v>0</v>
      </c>
      <c r="G41" s="3"/>
      <c r="H41" s="3">
        <f>B41+E41</f>
        <v>2239</v>
      </c>
      <c r="I41" s="3">
        <f aca="true" t="shared" si="12" ref="I41:I55">(H41/$H$56)*100</f>
        <v>0.6038849301176483</v>
      </c>
    </row>
    <row r="42" spans="1:9" ht="11.25" customHeight="1">
      <c r="A42" s="58" t="s">
        <v>33</v>
      </c>
      <c r="B42" s="3">
        <f t="shared" si="9"/>
        <v>3438</v>
      </c>
      <c r="C42" s="3">
        <f t="shared" si="10"/>
        <v>2.2730127666889253</v>
      </c>
      <c r="D42" s="3"/>
      <c r="E42" s="3">
        <f t="shared" si="11"/>
        <v>4518</v>
      </c>
      <c r="F42" s="3">
        <f>(E42/$E$56)*100</f>
        <v>2.0581924532943376</v>
      </c>
      <c r="G42" s="3"/>
      <c r="H42" s="3">
        <f aca="true" t="shared" si="13" ref="H42:H55">B42+E42</f>
        <v>7956</v>
      </c>
      <c r="I42" s="3">
        <f t="shared" si="12"/>
        <v>2.1458278267155024</v>
      </c>
    </row>
    <row r="43" spans="1:9" ht="11.25" customHeight="1">
      <c r="A43" s="58" t="s">
        <v>34</v>
      </c>
      <c r="B43" s="3">
        <f t="shared" si="9"/>
        <v>979</v>
      </c>
      <c r="C43" s="3">
        <f t="shared" si="10"/>
        <v>0.6472598890600517</v>
      </c>
      <c r="D43" s="3"/>
      <c r="E43" s="3">
        <f t="shared" si="11"/>
        <v>1431</v>
      </c>
      <c r="F43" s="3">
        <v>1</v>
      </c>
      <c r="G43" s="3"/>
      <c r="H43" s="3">
        <f t="shared" si="13"/>
        <v>2410</v>
      </c>
      <c r="I43" s="3">
        <v>1</v>
      </c>
    </row>
    <row r="44" spans="1:9" ht="11.25" customHeight="1">
      <c r="A44" s="58" t="s">
        <v>35</v>
      </c>
      <c r="B44" s="3">
        <f t="shared" si="9"/>
        <v>1079</v>
      </c>
      <c r="C44" s="3">
        <f t="shared" si="10"/>
        <v>0.7133742801795666</v>
      </c>
      <c r="D44" s="3"/>
      <c r="E44" s="3">
        <f t="shared" si="11"/>
        <v>1757</v>
      </c>
      <c r="F44" s="3">
        <f>(E44/$E$56)*100</f>
        <v>0.8004081762811314</v>
      </c>
      <c r="G44" s="3"/>
      <c r="H44" s="3">
        <f t="shared" si="13"/>
        <v>2836</v>
      </c>
      <c r="I44" s="3">
        <f t="shared" si="12"/>
        <v>0.7649029306894375</v>
      </c>
    </row>
    <row r="45" spans="1:9" ht="11.25" customHeight="1">
      <c r="A45" s="58" t="s">
        <v>36</v>
      </c>
      <c r="B45" s="3">
        <f t="shared" si="9"/>
        <v>1077</v>
      </c>
      <c r="C45" s="3">
        <f t="shared" si="10"/>
        <v>0.7120519923571764</v>
      </c>
      <c r="D45" s="3"/>
      <c r="E45" s="3">
        <f t="shared" si="11"/>
        <v>1659</v>
      </c>
      <c r="F45" s="3">
        <f>(E45/$E$56)*100</f>
        <v>0.7557638955323831</v>
      </c>
      <c r="G45" s="3"/>
      <c r="H45" s="3">
        <f t="shared" si="13"/>
        <v>2736</v>
      </c>
      <c r="I45" s="3">
        <f t="shared" si="12"/>
        <v>0.7379317413139285</v>
      </c>
    </row>
    <row r="46" spans="1:9" ht="11.25" customHeight="1">
      <c r="A46" s="58" t="s">
        <v>37</v>
      </c>
      <c r="B46" s="3">
        <f t="shared" si="9"/>
        <v>68665</v>
      </c>
      <c r="C46" s="3">
        <f t="shared" si="10"/>
        <v>45.39744666221496</v>
      </c>
      <c r="D46" s="3"/>
      <c r="E46" s="3">
        <f t="shared" si="11"/>
        <v>98867</v>
      </c>
      <c r="F46" s="3">
        <f>(E46/$E$56)*100</f>
        <v>45.039245967209226</v>
      </c>
      <c r="G46" s="3"/>
      <c r="H46" s="3">
        <f t="shared" si="13"/>
        <v>167532</v>
      </c>
      <c r="I46" s="3">
        <f t="shared" si="12"/>
        <v>45.185372984577874</v>
      </c>
    </row>
    <row r="47" spans="1:9" ht="11.25" customHeight="1">
      <c r="A47" s="58" t="s">
        <v>38</v>
      </c>
      <c r="B47" s="3">
        <f t="shared" si="9"/>
        <v>38049</v>
      </c>
      <c r="C47" s="3">
        <f t="shared" si="10"/>
        <v>25.155864677064255</v>
      </c>
      <c r="D47" s="3"/>
      <c r="E47" s="3">
        <f t="shared" si="11"/>
        <v>54051</v>
      </c>
      <c r="F47" s="3">
        <f aca="true" t="shared" si="14" ref="F47:F55">(E47/$E$56)*100</f>
        <v>24.623143048475487</v>
      </c>
      <c r="G47" s="3"/>
      <c r="H47" s="3">
        <f t="shared" si="13"/>
        <v>92100</v>
      </c>
      <c r="I47" s="3">
        <v>25</v>
      </c>
    </row>
    <row r="48" spans="1:9" ht="11.25" customHeight="1">
      <c r="A48" s="58" t="s">
        <v>39</v>
      </c>
      <c r="B48" s="3">
        <f t="shared" si="9"/>
        <v>14785</v>
      </c>
      <c r="C48" s="3">
        <f t="shared" si="10"/>
        <v>9.775012727020291</v>
      </c>
      <c r="D48" s="3"/>
      <c r="E48" s="3">
        <f t="shared" si="11"/>
        <v>22156</v>
      </c>
      <c r="F48" s="3">
        <f t="shared" si="14"/>
        <v>10.093251880298661</v>
      </c>
      <c r="G48" s="3"/>
      <c r="H48" s="3">
        <f t="shared" si="13"/>
        <v>36941</v>
      </c>
      <c r="I48" s="3">
        <f t="shared" si="12"/>
        <v>9.963427067206808</v>
      </c>
    </row>
    <row r="49" spans="1:9" ht="11.25" customHeight="1">
      <c r="A49" s="58" t="s">
        <v>40</v>
      </c>
      <c r="B49" s="3">
        <f t="shared" si="9"/>
        <v>9441</v>
      </c>
      <c r="C49" s="3">
        <f t="shared" si="10"/>
        <v>6.2418596655934095</v>
      </c>
      <c r="D49" s="3"/>
      <c r="E49" s="3">
        <f t="shared" si="11"/>
        <v>13453</v>
      </c>
      <c r="F49" s="3">
        <f t="shared" si="14"/>
        <v>6.128566417478692</v>
      </c>
      <c r="G49" s="3"/>
      <c r="H49" s="3">
        <f t="shared" si="13"/>
        <v>22894</v>
      </c>
      <c r="I49" s="3">
        <f t="shared" si="12"/>
        <v>6.1747840956290485</v>
      </c>
    </row>
    <row r="50" spans="1:9" ht="11.25" customHeight="1">
      <c r="A50" s="58" t="s">
        <v>41</v>
      </c>
      <c r="B50" s="3">
        <f t="shared" si="9"/>
        <v>4364</v>
      </c>
      <c r="C50" s="3">
        <f t="shared" si="10"/>
        <v>2.885232028455634</v>
      </c>
      <c r="D50" s="3"/>
      <c r="E50" s="3">
        <f t="shared" si="11"/>
        <v>6643</v>
      </c>
      <c r="F50" s="3">
        <f t="shared" si="14"/>
        <v>3.0262444593258713</v>
      </c>
      <c r="G50" s="3"/>
      <c r="H50" s="3">
        <f t="shared" si="13"/>
        <v>11007</v>
      </c>
      <c r="I50" s="3">
        <f t="shared" si="12"/>
        <v>2.9687188145622847</v>
      </c>
    </row>
    <row r="51" spans="1:9" ht="11.25" customHeight="1">
      <c r="A51" s="58" t="s">
        <v>42</v>
      </c>
      <c r="B51" s="3">
        <f t="shared" si="9"/>
        <v>6045</v>
      </c>
      <c r="C51" s="3">
        <f t="shared" si="10"/>
        <v>3.996614943174681</v>
      </c>
      <c r="D51" s="3"/>
      <c r="E51" s="3">
        <f t="shared" si="11"/>
        <v>10125</v>
      </c>
      <c r="F51" s="3">
        <f t="shared" si="14"/>
        <v>4.612483087562012</v>
      </c>
      <c r="G51" s="3"/>
      <c r="H51" s="3">
        <f t="shared" si="13"/>
        <v>16170</v>
      </c>
      <c r="I51" s="3">
        <f t="shared" si="12"/>
        <v>4.3612413220198185</v>
      </c>
    </row>
    <row r="52" spans="1:9" ht="11.25" customHeight="1">
      <c r="A52" s="58" t="s">
        <v>43</v>
      </c>
      <c r="B52" s="3">
        <f t="shared" si="9"/>
        <v>1489</v>
      </c>
      <c r="C52" s="3">
        <f t="shared" si="10"/>
        <v>0.9844432837695781</v>
      </c>
      <c r="D52" s="3"/>
      <c r="E52" s="3">
        <f t="shared" si="11"/>
        <v>2229</v>
      </c>
      <c r="F52" s="3">
        <f t="shared" si="14"/>
        <v>1.0154296100914295</v>
      </c>
      <c r="G52" s="3"/>
      <c r="H52" s="3">
        <f t="shared" si="13"/>
        <v>3718</v>
      </c>
      <c r="I52" s="3">
        <f t="shared" si="12"/>
        <v>1.0027888209814275</v>
      </c>
    </row>
    <row r="53" spans="1:9" ht="11.25" customHeight="1">
      <c r="A53" s="58" t="s">
        <v>44</v>
      </c>
      <c r="B53" s="3">
        <f t="shared" si="9"/>
        <v>621</v>
      </c>
      <c r="C53" s="3">
        <f t="shared" si="10"/>
        <v>0.41057036885218806</v>
      </c>
      <c r="D53" s="3"/>
      <c r="E53" s="3">
        <f t="shared" si="11"/>
        <v>939</v>
      </c>
      <c r="F53" s="3">
        <f t="shared" si="14"/>
        <v>0.4277650981946399</v>
      </c>
      <c r="G53" s="3"/>
      <c r="H53" s="3">
        <f t="shared" si="13"/>
        <v>1560</v>
      </c>
      <c r="I53" s="3">
        <f t="shared" si="12"/>
        <v>0.42075055425794167</v>
      </c>
    </row>
    <row r="54" spans="1:9" ht="11.25" customHeight="1">
      <c r="A54" s="58" t="s">
        <v>45</v>
      </c>
      <c r="B54" s="3">
        <f t="shared" si="9"/>
        <v>264</v>
      </c>
      <c r="C54" s="3">
        <v>0</v>
      </c>
      <c r="D54" s="3"/>
      <c r="E54" s="3">
        <f t="shared" si="11"/>
        <v>395</v>
      </c>
      <c r="F54" s="3">
        <f t="shared" si="14"/>
        <v>0.1799437846505674</v>
      </c>
      <c r="G54" s="3"/>
      <c r="H54" s="3">
        <f t="shared" si="13"/>
        <v>659</v>
      </c>
      <c r="I54" s="3">
        <f t="shared" si="12"/>
        <v>0.17774013798460483</v>
      </c>
    </row>
    <row r="55" spans="1:9" ht="11.25" customHeight="1">
      <c r="A55" s="58" t="s">
        <v>46</v>
      </c>
      <c r="B55" s="4">
        <f>B21+B38</f>
        <v>6</v>
      </c>
      <c r="C55" s="3">
        <f t="shared" si="10"/>
        <v>0.003966863467170899</v>
      </c>
      <c r="D55" s="4"/>
      <c r="E55" s="4">
        <f t="shared" si="11"/>
        <v>2</v>
      </c>
      <c r="F55" s="3">
        <f t="shared" si="14"/>
        <v>0.0009111077703826197</v>
      </c>
      <c r="G55" s="4"/>
      <c r="H55" s="3">
        <f t="shared" si="13"/>
        <v>8</v>
      </c>
      <c r="I55" s="3">
        <f t="shared" si="12"/>
        <v>0.0021576951500407266</v>
      </c>
    </row>
    <row r="56" spans="1:9" ht="15" customHeight="1">
      <c r="A56" s="60" t="s">
        <v>6</v>
      </c>
      <c r="B56" s="41">
        <f>SUM(B41:B55)</f>
        <v>151253</v>
      </c>
      <c r="C56" s="41">
        <v>100</v>
      </c>
      <c r="D56" s="42"/>
      <c r="E56" s="41">
        <f>SUM(E41:E55)</f>
        <v>219513</v>
      </c>
      <c r="F56" s="41">
        <v>100</v>
      </c>
      <c r="G56" s="42"/>
      <c r="H56" s="41">
        <f>SUM(H41:H55)</f>
        <v>370766</v>
      </c>
      <c r="I56" s="41">
        <v>100</v>
      </c>
    </row>
    <row r="57" ht="24" customHeight="1"/>
  </sheetData>
  <mergeCells count="2">
    <mergeCell ref="A1:I1"/>
    <mergeCell ref="A3:I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zoomScaleSheetLayoutView="50" workbookViewId="0" topLeftCell="A7">
      <selection activeCell="A31" sqref="A31"/>
    </sheetView>
  </sheetViews>
  <sheetFormatPr defaultColWidth="9.140625" defaultRowHeight="12.75"/>
  <cols>
    <col min="1" max="1" width="25.8515625" style="0" customWidth="1"/>
    <col min="2" max="2" width="6.28125" style="0" customWidth="1"/>
    <col min="3" max="3" width="3.7109375" style="0" customWidth="1"/>
    <col min="4" max="4" width="1.7109375" style="0" customWidth="1"/>
    <col min="5" max="5" width="6.00390625" style="0" customWidth="1"/>
    <col min="6" max="6" width="3.7109375" style="0" customWidth="1"/>
    <col min="7" max="7" width="1.7109375" style="0" customWidth="1"/>
    <col min="8" max="8" width="5.8515625" style="0" customWidth="1"/>
    <col min="9" max="9" width="3.7109375" style="0" customWidth="1"/>
    <col min="10" max="10" width="1.7109375" style="0" customWidth="1"/>
    <col min="11" max="11" width="5.57421875" style="0" customWidth="1"/>
    <col min="12" max="12" width="3.7109375" style="0" customWidth="1"/>
    <col min="13" max="13" width="1.7109375" style="0" customWidth="1"/>
    <col min="14" max="14" width="5.421875" style="0" customWidth="1"/>
    <col min="15" max="15" width="3.7109375" style="0" customWidth="1"/>
    <col min="16" max="16" width="1.7109375" style="0" customWidth="1"/>
    <col min="17" max="17" width="6.28125" style="0" customWidth="1"/>
    <col min="18" max="18" width="3.7109375" style="0" customWidth="1"/>
  </cols>
  <sheetData>
    <row r="1" spans="1:18" ht="27" customHeight="1">
      <c r="A1" s="93" t="s">
        <v>127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2.75" customHeight="1">
      <c r="A2" s="77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27" customHeight="1">
      <c r="A3" s="93" t="s">
        <v>128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5.75" customHeight="1">
      <c r="A4" s="32" t="s">
        <v>30</v>
      </c>
      <c r="B4" s="99" t="s">
        <v>12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32"/>
      <c r="Q4" s="107" t="s">
        <v>48</v>
      </c>
      <c r="R4" s="107"/>
    </row>
    <row r="5" spans="1:18" ht="15.75" customHeight="1">
      <c r="A5" s="47"/>
      <c r="B5" s="102" t="s">
        <v>106</v>
      </c>
      <c r="C5" s="103"/>
      <c r="D5" s="44"/>
      <c r="E5" s="100" t="s">
        <v>14</v>
      </c>
      <c r="F5" s="100"/>
      <c r="G5" s="44"/>
      <c r="H5" s="100" t="s">
        <v>15</v>
      </c>
      <c r="I5" s="100"/>
      <c r="J5" s="44"/>
      <c r="K5" s="100" t="s">
        <v>16</v>
      </c>
      <c r="L5" s="100"/>
      <c r="M5" s="44"/>
      <c r="N5" s="100" t="s">
        <v>28</v>
      </c>
      <c r="O5" s="100"/>
      <c r="P5" s="47"/>
      <c r="Q5" s="34"/>
      <c r="R5" s="34"/>
    </row>
    <row r="6" spans="1:18" ht="15.75" customHeight="1">
      <c r="A6" s="34"/>
      <c r="B6" s="35" t="s">
        <v>8</v>
      </c>
      <c r="C6" s="35" t="s">
        <v>9</v>
      </c>
      <c r="D6" s="35"/>
      <c r="E6" s="35" t="s">
        <v>8</v>
      </c>
      <c r="F6" s="35" t="s">
        <v>9</v>
      </c>
      <c r="G6" s="35"/>
      <c r="H6" s="35" t="s">
        <v>8</v>
      </c>
      <c r="I6" s="35" t="s">
        <v>9</v>
      </c>
      <c r="J6" s="35"/>
      <c r="K6" s="35" t="s">
        <v>8</v>
      </c>
      <c r="L6" s="35" t="s">
        <v>9</v>
      </c>
      <c r="M6" s="35"/>
      <c r="N6" s="35" t="s">
        <v>8</v>
      </c>
      <c r="O6" s="35" t="s">
        <v>9</v>
      </c>
      <c r="P6" s="35"/>
      <c r="Q6" s="35" t="s">
        <v>8</v>
      </c>
      <c r="R6" s="35" t="s">
        <v>9</v>
      </c>
    </row>
    <row r="7" spans="1:18" ht="20.25" customHeight="1">
      <c r="A7" s="46" t="s">
        <v>140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5.75" customHeight="1">
      <c r="A8" s="57" t="s">
        <v>32</v>
      </c>
      <c r="B8" s="3">
        <v>0</v>
      </c>
      <c r="C8" s="3">
        <f aca="true" t="shared" si="0" ref="C8:C15">B8/$B$23*100</f>
        <v>0</v>
      </c>
      <c r="D8" s="3"/>
      <c r="E8" s="3">
        <v>0</v>
      </c>
      <c r="F8" s="3">
        <f aca="true" t="shared" si="1" ref="F8:F22">E8/$E$23*100</f>
        <v>0</v>
      </c>
      <c r="G8" s="3"/>
      <c r="H8" s="3">
        <v>0</v>
      </c>
      <c r="I8" s="3">
        <f aca="true" t="shared" si="2" ref="I8:I22">H8/$H$23*100</f>
        <v>0</v>
      </c>
      <c r="J8" s="3"/>
      <c r="K8" s="3">
        <v>0</v>
      </c>
      <c r="L8" s="3">
        <f>K8/$K$23*100</f>
        <v>0</v>
      </c>
      <c r="M8" s="3"/>
      <c r="N8" s="3">
        <v>0</v>
      </c>
      <c r="O8" s="3">
        <v>0</v>
      </c>
      <c r="P8" s="3"/>
      <c r="Q8" s="3">
        <f aca="true" t="shared" si="3" ref="Q8:Q22">B8+E8+H8+K8+N8</f>
        <v>0</v>
      </c>
      <c r="R8" s="3">
        <f aca="true" t="shared" si="4" ref="R8:R18">Q8/$Q$23*100</f>
        <v>0</v>
      </c>
    </row>
    <row r="9" spans="1:18" ht="12.75">
      <c r="A9" s="58" t="s">
        <v>33</v>
      </c>
      <c r="B9" s="3">
        <v>142</v>
      </c>
      <c r="C9" s="3">
        <f t="shared" si="0"/>
        <v>0.21295740851829636</v>
      </c>
      <c r="D9" s="3"/>
      <c r="E9" s="3">
        <v>185</v>
      </c>
      <c r="F9" s="3">
        <f t="shared" si="1"/>
        <v>0.8685446009389671</v>
      </c>
      <c r="G9" s="3"/>
      <c r="H9" s="3">
        <v>113</v>
      </c>
      <c r="I9" s="3">
        <f t="shared" si="2"/>
        <v>1.3418833867711673</v>
      </c>
      <c r="J9" s="3"/>
      <c r="K9" s="3">
        <v>17</v>
      </c>
      <c r="L9" s="3">
        <f aca="true" t="shared" si="5" ref="L9:L22">K9/$K$23*100</f>
        <v>3.3932135728542914</v>
      </c>
      <c r="M9" s="3"/>
      <c r="N9" s="3">
        <v>0</v>
      </c>
      <c r="O9" s="3">
        <v>0</v>
      </c>
      <c r="P9" s="3"/>
      <c r="Q9" s="3">
        <f t="shared" si="3"/>
        <v>457</v>
      </c>
      <c r="R9" s="3">
        <v>0</v>
      </c>
    </row>
    <row r="10" spans="1:18" ht="12.75">
      <c r="A10" s="58" t="s">
        <v>34</v>
      </c>
      <c r="B10" s="3">
        <v>155</v>
      </c>
      <c r="C10" s="3">
        <f t="shared" si="0"/>
        <v>0.23245350929814038</v>
      </c>
      <c r="D10" s="3"/>
      <c r="E10" s="3">
        <v>204</v>
      </c>
      <c r="F10" s="3">
        <f t="shared" si="1"/>
        <v>0.9577464788732395</v>
      </c>
      <c r="G10" s="3"/>
      <c r="H10" s="3">
        <v>144</v>
      </c>
      <c r="I10" s="3">
        <f t="shared" si="2"/>
        <v>1.7100106875667973</v>
      </c>
      <c r="J10" s="3"/>
      <c r="K10" s="3">
        <v>19</v>
      </c>
      <c r="L10" s="3">
        <f t="shared" si="5"/>
        <v>3.792415169660679</v>
      </c>
      <c r="M10" s="3"/>
      <c r="N10" s="3">
        <v>0</v>
      </c>
      <c r="O10" s="3">
        <v>0</v>
      </c>
      <c r="P10" s="3"/>
      <c r="Q10" s="3">
        <f t="shared" si="3"/>
        <v>522</v>
      </c>
      <c r="R10" s="3">
        <f t="shared" si="4"/>
        <v>0.538683012909817</v>
      </c>
    </row>
    <row r="11" spans="1:18" ht="12.75">
      <c r="A11" s="58" t="s">
        <v>35</v>
      </c>
      <c r="B11" s="3">
        <v>146</v>
      </c>
      <c r="C11" s="3">
        <f t="shared" si="0"/>
        <v>0.21895620875824834</v>
      </c>
      <c r="D11" s="3"/>
      <c r="E11" s="3">
        <v>187</v>
      </c>
      <c r="F11" s="3">
        <f t="shared" si="1"/>
        <v>0.8779342723004695</v>
      </c>
      <c r="G11" s="3"/>
      <c r="H11" s="3">
        <v>102</v>
      </c>
      <c r="I11" s="3">
        <f t="shared" si="2"/>
        <v>1.2112575703598147</v>
      </c>
      <c r="J11" s="3"/>
      <c r="K11" s="3">
        <v>9</v>
      </c>
      <c r="L11" s="3">
        <f t="shared" si="5"/>
        <v>1.7964071856287425</v>
      </c>
      <c r="M11" s="3"/>
      <c r="N11" s="3">
        <v>0</v>
      </c>
      <c r="O11" s="3">
        <v>0</v>
      </c>
      <c r="P11" s="3"/>
      <c r="Q11" s="3">
        <f t="shared" si="3"/>
        <v>444</v>
      </c>
      <c r="R11" s="3">
        <v>0</v>
      </c>
    </row>
    <row r="12" spans="1:18" ht="12.75">
      <c r="A12" s="58" t="s">
        <v>36</v>
      </c>
      <c r="B12" s="3">
        <v>213</v>
      </c>
      <c r="C12" s="3">
        <v>1</v>
      </c>
      <c r="D12" s="3"/>
      <c r="E12" s="3">
        <v>150</v>
      </c>
      <c r="F12" s="3">
        <f t="shared" si="1"/>
        <v>0.7042253521126761</v>
      </c>
      <c r="G12" s="3"/>
      <c r="H12" s="3">
        <v>107</v>
      </c>
      <c r="I12" s="3">
        <f t="shared" si="2"/>
        <v>1.2706329414558841</v>
      </c>
      <c r="J12" s="3"/>
      <c r="K12" s="3">
        <v>12</v>
      </c>
      <c r="L12" s="3">
        <f t="shared" si="5"/>
        <v>2.3952095808383236</v>
      </c>
      <c r="M12" s="3"/>
      <c r="N12" s="3">
        <v>0</v>
      </c>
      <c r="O12" s="3">
        <v>0</v>
      </c>
      <c r="P12" s="3"/>
      <c r="Q12" s="3">
        <f t="shared" si="3"/>
        <v>482</v>
      </c>
      <c r="R12" s="3">
        <v>1</v>
      </c>
    </row>
    <row r="13" spans="1:18" ht="12.75">
      <c r="A13" s="58" t="s">
        <v>37</v>
      </c>
      <c r="B13" s="3">
        <v>38185</v>
      </c>
      <c r="C13" s="3">
        <v>57</v>
      </c>
      <c r="D13" s="3"/>
      <c r="E13" s="3">
        <v>11481</v>
      </c>
      <c r="F13" s="3">
        <v>54</v>
      </c>
      <c r="G13" s="3"/>
      <c r="H13" s="3">
        <v>4100</v>
      </c>
      <c r="I13" s="3">
        <v>49</v>
      </c>
      <c r="J13" s="3"/>
      <c r="K13" s="3">
        <v>230</v>
      </c>
      <c r="L13" s="3">
        <f t="shared" si="5"/>
        <v>45.90818363273453</v>
      </c>
      <c r="M13" s="3"/>
      <c r="N13" s="3">
        <v>0</v>
      </c>
      <c r="O13" s="3">
        <v>0</v>
      </c>
      <c r="P13" s="3"/>
      <c r="Q13" s="3">
        <f t="shared" si="3"/>
        <v>53996</v>
      </c>
      <c r="R13" s="3">
        <f t="shared" si="4"/>
        <v>55.72170108252582</v>
      </c>
    </row>
    <row r="14" spans="1:18" ht="12.75">
      <c r="A14" s="58" t="s">
        <v>38</v>
      </c>
      <c r="B14" s="3">
        <v>7891</v>
      </c>
      <c r="C14" s="3">
        <v>12</v>
      </c>
      <c r="D14" s="3"/>
      <c r="E14" s="3">
        <v>2206</v>
      </c>
      <c r="F14" s="3">
        <f t="shared" si="1"/>
        <v>10.356807511737088</v>
      </c>
      <c r="G14" s="3"/>
      <c r="H14" s="3">
        <v>377</v>
      </c>
      <c r="I14" s="3">
        <v>5</v>
      </c>
      <c r="J14" s="3"/>
      <c r="K14" s="3">
        <v>13</v>
      </c>
      <c r="L14" s="3">
        <f t="shared" si="5"/>
        <v>2.5948103792415167</v>
      </c>
      <c r="M14" s="3"/>
      <c r="N14" s="3">
        <v>0</v>
      </c>
      <c r="O14" s="3">
        <v>0</v>
      </c>
      <c r="P14" s="3"/>
      <c r="Q14" s="3">
        <f t="shared" si="3"/>
        <v>10487</v>
      </c>
      <c r="R14" s="3">
        <f t="shared" si="4"/>
        <v>10.822162368554121</v>
      </c>
    </row>
    <row r="15" spans="1:18" ht="12.75">
      <c r="A15" s="58" t="s">
        <v>39</v>
      </c>
      <c r="B15" s="3">
        <v>8117</v>
      </c>
      <c r="C15" s="3">
        <f t="shared" si="0"/>
        <v>12.173065386922616</v>
      </c>
      <c r="D15" s="3"/>
      <c r="E15" s="3">
        <v>2267</v>
      </c>
      <c r="F15" s="3">
        <f t="shared" si="1"/>
        <v>10.64319248826291</v>
      </c>
      <c r="G15" s="3"/>
      <c r="H15" s="3">
        <v>391</v>
      </c>
      <c r="I15" s="3">
        <f t="shared" si="2"/>
        <v>4.6431540197126235</v>
      </c>
      <c r="J15" s="3"/>
      <c r="K15" s="3">
        <v>25</v>
      </c>
      <c r="L15" s="3">
        <f t="shared" si="5"/>
        <v>4.990019960079841</v>
      </c>
      <c r="M15" s="3"/>
      <c r="N15" s="3">
        <v>0</v>
      </c>
      <c r="O15" s="3">
        <v>0</v>
      </c>
      <c r="P15" s="3"/>
      <c r="Q15" s="3">
        <f t="shared" si="3"/>
        <v>10800</v>
      </c>
      <c r="R15" s="3">
        <f t="shared" si="4"/>
        <v>11.145165784341042</v>
      </c>
    </row>
    <row r="16" spans="1:18" ht="12.75">
      <c r="A16" s="58" t="s">
        <v>40</v>
      </c>
      <c r="B16" s="3">
        <v>6974</v>
      </c>
      <c r="C16" s="3">
        <v>11</v>
      </c>
      <c r="D16" s="3"/>
      <c r="E16" s="3">
        <v>2005</v>
      </c>
      <c r="F16" s="3">
        <f t="shared" si="1"/>
        <v>9.413145539906104</v>
      </c>
      <c r="G16" s="3"/>
      <c r="H16" s="3">
        <v>448</v>
      </c>
      <c r="I16" s="3">
        <v>5</v>
      </c>
      <c r="J16" s="3"/>
      <c r="K16" s="3">
        <v>13</v>
      </c>
      <c r="L16" s="3">
        <f t="shared" si="5"/>
        <v>2.5948103792415167</v>
      </c>
      <c r="M16" s="3"/>
      <c r="N16" s="3">
        <v>0</v>
      </c>
      <c r="O16" s="3">
        <v>0</v>
      </c>
      <c r="P16" s="3"/>
      <c r="Q16" s="3">
        <f t="shared" si="3"/>
        <v>9440</v>
      </c>
      <c r="R16" s="3">
        <f t="shared" si="4"/>
        <v>9.741700463349948</v>
      </c>
    </row>
    <row r="17" spans="1:18" ht="12.75">
      <c r="A17" s="58" t="s">
        <v>41</v>
      </c>
      <c r="B17" s="3">
        <v>2200</v>
      </c>
      <c r="C17" s="3">
        <v>3</v>
      </c>
      <c r="D17" s="3"/>
      <c r="E17" s="3">
        <v>1067</v>
      </c>
      <c r="F17" s="3">
        <f t="shared" si="1"/>
        <v>5.009389671361502</v>
      </c>
      <c r="G17" s="3"/>
      <c r="H17" s="3">
        <v>519</v>
      </c>
      <c r="I17" s="3">
        <f t="shared" si="2"/>
        <v>6.163163519771999</v>
      </c>
      <c r="J17" s="3"/>
      <c r="K17" s="3">
        <v>20</v>
      </c>
      <c r="L17" s="3">
        <f t="shared" si="5"/>
        <v>3.992015968063872</v>
      </c>
      <c r="M17" s="3"/>
      <c r="N17" s="3">
        <v>0</v>
      </c>
      <c r="O17" s="3">
        <v>0</v>
      </c>
      <c r="P17" s="3"/>
      <c r="Q17" s="3">
        <f t="shared" si="3"/>
        <v>3806</v>
      </c>
      <c r="R17" s="3">
        <f t="shared" si="4"/>
        <v>3.927638979185371</v>
      </c>
    </row>
    <row r="18" spans="1:18" ht="12.75">
      <c r="A18" s="58" t="s">
        <v>42</v>
      </c>
      <c r="B18" s="3">
        <v>1977</v>
      </c>
      <c r="C18" s="3">
        <f>B18/$B$23*100</f>
        <v>2.9649070185962807</v>
      </c>
      <c r="D18" s="3"/>
      <c r="E18" s="3">
        <v>1326</v>
      </c>
      <c r="F18" s="3">
        <v>6</v>
      </c>
      <c r="G18" s="3"/>
      <c r="H18" s="3">
        <v>1713</v>
      </c>
      <c r="I18" s="3">
        <f t="shared" si="2"/>
        <v>20.34200213751336</v>
      </c>
      <c r="J18" s="3"/>
      <c r="K18" s="3">
        <v>82</v>
      </c>
      <c r="L18" s="3">
        <f t="shared" si="5"/>
        <v>16.367265469061877</v>
      </c>
      <c r="M18" s="3"/>
      <c r="N18" s="3">
        <v>1</v>
      </c>
      <c r="O18" s="3">
        <v>100</v>
      </c>
      <c r="P18" s="3"/>
      <c r="Q18" s="3">
        <f t="shared" si="3"/>
        <v>5099</v>
      </c>
      <c r="R18" s="3">
        <f t="shared" si="4"/>
        <v>5.261962993921757</v>
      </c>
    </row>
    <row r="19" spans="1:18" ht="12.75">
      <c r="A19" s="58" t="s">
        <v>43</v>
      </c>
      <c r="B19" s="3">
        <v>402</v>
      </c>
      <c r="C19" s="3">
        <f>B19/$B$23*100</f>
        <v>0.602879424115177</v>
      </c>
      <c r="D19" s="3"/>
      <c r="E19" s="3">
        <v>115</v>
      </c>
      <c r="F19" s="3">
        <f t="shared" si="1"/>
        <v>0.539906103286385</v>
      </c>
      <c r="G19" s="3"/>
      <c r="H19" s="3">
        <v>338</v>
      </c>
      <c r="I19" s="3">
        <v>4</v>
      </c>
      <c r="J19" s="3"/>
      <c r="K19" s="3">
        <v>43</v>
      </c>
      <c r="L19" s="3">
        <v>9</v>
      </c>
      <c r="M19" s="3"/>
      <c r="N19" s="3">
        <v>0</v>
      </c>
      <c r="O19" s="3">
        <v>0</v>
      </c>
      <c r="P19" s="3"/>
      <c r="Q19" s="3">
        <f t="shared" si="3"/>
        <v>898</v>
      </c>
      <c r="R19" s="3">
        <f>Q19/$Q$23*100</f>
        <v>0.9266998957720608</v>
      </c>
    </row>
    <row r="20" spans="1:18" ht="12.75">
      <c r="A20" s="58" t="s">
        <v>44</v>
      </c>
      <c r="B20" s="3">
        <v>186</v>
      </c>
      <c r="C20" s="3">
        <f>B20/$B$23*100</f>
        <v>0.27894421115776846</v>
      </c>
      <c r="D20" s="3"/>
      <c r="E20" s="3">
        <v>69</v>
      </c>
      <c r="F20" s="3">
        <f t="shared" si="1"/>
        <v>0.323943661971831</v>
      </c>
      <c r="G20" s="3"/>
      <c r="H20" s="3">
        <v>47</v>
      </c>
      <c r="I20" s="3">
        <f t="shared" si="2"/>
        <v>0.558128488303052</v>
      </c>
      <c r="J20" s="3"/>
      <c r="K20" s="3">
        <v>11</v>
      </c>
      <c r="L20" s="3">
        <v>2</v>
      </c>
      <c r="M20" s="3"/>
      <c r="N20" s="3">
        <v>0</v>
      </c>
      <c r="O20" s="3">
        <v>0</v>
      </c>
      <c r="P20" s="3"/>
      <c r="Q20" s="3">
        <f t="shared" si="3"/>
        <v>313</v>
      </c>
      <c r="R20" s="3">
        <f>Q20/$Q$23*100</f>
        <v>0.32300341578692093</v>
      </c>
    </row>
    <row r="21" spans="1:18" ht="12.75">
      <c r="A21" s="58" t="s">
        <v>45</v>
      </c>
      <c r="B21" s="3">
        <v>91</v>
      </c>
      <c r="C21" s="3">
        <f>B21/$B$23*100</f>
        <v>0.13647270545890822</v>
      </c>
      <c r="D21" s="3"/>
      <c r="E21" s="3">
        <v>38</v>
      </c>
      <c r="F21" s="3">
        <f t="shared" si="1"/>
        <v>0.1784037558685446</v>
      </c>
      <c r="G21" s="3"/>
      <c r="H21" s="3">
        <v>22</v>
      </c>
      <c r="I21" s="3">
        <f t="shared" si="2"/>
        <v>0.26125163282270514</v>
      </c>
      <c r="J21" s="3"/>
      <c r="K21" s="3">
        <v>7</v>
      </c>
      <c r="L21" s="3">
        <f t="shared" si="5"/>
        <v>1.3972055888223553</v>
      </c>
      <c r="M21" s="3"/>
      <c r="N21" s="3">
        <v>0</v>
      </c>
      <c r="O21" s="3">
        <v>0</v>
      </c>
      <c r="P21" s="3"/>
      <c r="Q21" s="3">
        <f t="shared" si="3"/>
        <v>158</v>
      </c>
      <c r="R21" s="3">
        <f>Q21/$Q$23*100</f>
        <v>0.16304964758573007</v>
      </c>
    </row>
    <row r="22" spans="1:18" ht="12.75">
      <c r="A22" s="58" t="s">
        <v>46</v>
      </c>
      <c r="B22" s="4">
        <v>1</v>
      </c>
      <c r="C22" s="3">
        <f>B22/$B$23*100</f>
        <v>0.0014997000599880025</v>
      </c>
      <c r="D22" s="3"/>
      <c r="E22" s="3">
        <v>0</v>
      </c>
      <c r="F22" s="3">
        <f t="shared" si="1"/>
        <v>0</v>
      </c>
      <c r="G22" s="3"/>
      <c r="H22" s="3">
        <v>0</v>
      </c>
      <c r="I22" s="3">
        <f t="shared" si="2"/>
        <v>0</v>
      </c>
      <c r="J22" s="3"/>
      <c r="K22" s="3">
        <v>0</v>
      </c>
      <c r="L22" s="3">
        <f t="shared" si="5"/>
        <v>0</v>
      </c>
      <c r="M22" s="3"/>
      <c r="N22" s="3">
        <v>0</v>
      </c>
      <c r="O22" s="3">
        <v>0</v>
      </c>
      <c r="P22" s="3"/>
      <c r="Q22" s="3">
        <f t="shared" si="3"/>
        <v>1</v>
      </c>
      <c r="R22" s="3">
        <f>Q22/$Q$23*100</f>
        <v>0.0010319597948463927</v>
      </c>
    </row>
    <row r="23" spans="1:18" ht="15.75" customHeight="1">
      <c r="A23" s="59" t="s">
        <v>6</v>
      </c>
      <c r="B23" s="4">
        <f>SUM(B8:B22)</f>
        <v>66680</v>
      </c>
      <c r="C23" s="4">
        <v>100</v>
      </c>
      <c r="D23" s="4"/>
      <c r="E23" s="4">
        <f>SUM(E8:E22)</f>
        <v>21300</v>
      </c>
      <c r="F23" s="4">
        <v>100</v>
      </c>
      <c r="G23" s="4"/>
      <c r="H23" s="4">
        <f>SUM(H8:H22)</f>
        <v>8421</v>
      </c>
      <c r="I23" s="4">
        <v>100</v>
      </c>
      <c r="J23" s="4"/>
      <c r="K23" s="4">
        <f>SUM(K8:K22)</f>
        <v>501</v>
      </c>
      <c r="L23" s="4">
        <v>100</v>
      </c>
      <c r="M23" s="4"/>
      <c r="N23" s="4">
        <f>SUM(N8:N22)</f>
        <v>1</v>
      </c>
      <c r="O23" s="4">
        <v>100</v>
      </c>
      <c r="P23" s="4"/>
      <c r="Q23" s="4">
        <f>SUM(Q8:Q22)</f>
        <v>96903</v>
      </c>
      <c r="R23" s="4">
        <v>100</v>
      </c>
    </row>
    <row r="24" spans="1:18" ht="12.75" customHeight="1">
      <c r="A24" s="59"/>
      <c r="B24" s="4"/>
      <c r="C24" s="3"/>
      <c r="D24" s="4"/>
      <c r="E24" s="4"/>
      <c r="F24" s="3"/>
      <c r="G24" s="4"/>
      <c r="H24" s="4"/>
      <c r="I24" s="3"/>
      <c r="J24" s="4"/>
      <c r="K24" s="4"/>
      <c r="L24" s="3"/>
      <c r="M24" s="4"/>
      <c r="N24" s="4"/>
      <c r="O24" s="3"/>
      <c r="P24" s="4"/>
      <c r="Q24" s="4"/>
      <c r="R24" s="3"/>
    </row>
    <row r="25" spans="1:18" ht="20.25" customHeight="1">
      <c r="A25" s="63" t="s">
        <v>100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 customHeight="1">
      <c r="A26" s="57" t="s">
        <v>32</v>
      </c>
      <c r="B26" s="3">
        <v>813</v>
      </c>
      <c r="C26" s="3">
        <v>0</v>
      </c>
      <c r="D26" s="3"/>
      <c r="E26" s="3">
        <v>873</v>
      </c>
      <c r="F26" s="3">
        <v>1</v>
      </c>
      <c r="G26" s="3"/>
      <c r="H26" s="3">
        <v>460</v>
      </c>
      <c r="I26" s="3">
        <f>H26/$H$41*100</f>
        <v>1.7162257956198932</v>
      </c>
      <c r="J26" s="56"/>
      <c r="K26" s="3">
        <v>93</v>
      </c>
      <c r="L26" s="3">
        <f>K26/$K$41*100</f>
        <v>3.137651821862348</v>
      </c>
      <c r="M26" s="3"/>
      <c r="N26" s="3">
        <v>0</v>
      </c>
      <c r="O26" s="3">
        <v>0</v>
      </c>
      <c r="P26" s="3"/>
      <c r="Q26" s="3">
        <f aca="true" t="shared" si="6" ref="Q26:Q40">B26+E26+H26+K26+N26</f>
        <v>2239</v>
      </c>
      <c r="R26" s="3">
        <f>Q26/$Q$41*100</f>
        <v>0.8175620657043849</v>
      </c>
    </row>
    <row r="27" spans="1:18" ht="12.75">
      <c r="A27" s="58" t="s">
        <v>33</v>
      </c>
      <c r="B27" s="3">
        <v>2609</v>
      </c>
      <c r="C27" s="3">
        <v>2</v>
      </c>
      <c r="D27" s="3"/>
      <c r="E27" s="3">
        <v>2938</v>
      </c>
      <c r="F27" s="3">
        <f aca="true" t="shared" si="7" ref="F27:F40">E27/$E$41*100</f>
        <v>3.70398386283409</v>
      </c>
      <c r="G27" s="3"/>
      <c r="H27" s="3">
        <v>1650</v>
      </c>
      <c r="I27" s="3">
        <f aca="true" t="shared" si="8" ref="I27:I40">H27/$H$41*100</f>
        <v>6.156027310375705</v>
      </c>
      <c r="J27" s="56"/>
      <c r="K27" s="3">
        <v>302</v>
      </c>
      <c r="L27" s="3">
        <f aca="true" t="shared" si="9" ref="L27:L40">K27/$K$41*100</f>
        <v>10.1889338731444</v>
      </c>
      <c r="M27" s="3"/>
      <c r="N27" s="3">
        <v>0</v>
      </c>
      <c r="O27" s="3">
        <v>0</v>
      </c>
      <c r="P27" s="3"/>
      <c r="Q27" s="3">
        <f t="shared" si="6"/>
        <v>7499</v>
      </c>
      <c r="R27" s="3">
        <f aca="true" t="shared" si="10" ref="R27:R40">Q27/$Q$41*100</f>
        <v>2.7382304290831545</v>
      </c>
    </row>
    <row r="28" spans="1:18" ht="12.75">
      <c r="A28" s="58" t="s">
        <v>34</v>
      </c>
      <c r="B28" s="3">
        <v>971</v>
      </c>
      <c r="C28" s="3">
        <v>0</v>
      </c>
      <c r="D28" s="3"/>
      <c r="E28" s="3">
        <v>601</v>
      </c>
      <c r="F28" s="3">
        <f t="shared" si="7"/>
        <v>0.7576903681290974</v>
      </c>
      <c r="G28" s="3"/>
      <c r="H28" s="3">
        <v>272</v>
      </c>
      <c r="I28" s="3">
        <f t="shared" si="8"/>
        <v>1.0148117748013281</v>
      </c>
      <c r="J28" s="56"/>
      <c r="K28" s="3">
        <v>44</v>
      </c>
      <c r="L28" s="3">
        <v>2</v>
      </c>
      <c r="M28" s="3"/>
      <c r="N28" s="3">
        <v>0</v>
      </c>
      <c r="O28" s="3">
        <v>0</v>
      </c>
      <c r="P28" s="3"/>
      <c r="Q28" s="3">
        <f t="shared" si="6"/>
        <v>1888</v>
      </c>
      <c r="R28" s="3">
        <f t="shared" si="10"/>
        <v>0.6893957927869043</v>
      </c>
    </row>
    <row r="29" spans="1:18" ht="12.75">
      <c r="A29" s="58" t="s">
        <v>35</v>
      </c>
      <c r="B29" s="3">
        <v>1275</v>
      </c>
      <c r="C29" s="3">
        <f aca="true" t="shared" si="11" ref="C29:C39">B29/$B$41*100</f>
        <v>0.7737824305871643</v>
      </c>
      <c r="D29" s="3"/>
      <c r="E29" s="3">
        <v>731</v>
      </c>
      <c r="F29" s="3">
        <f t="shared" si="7"/>
        <v>0.921583459404942</v>
      </c>
      <c r="G29" s="3"/>
      <c r="H29" s="3">
        <v>329</v>
      </c>
      <c r="I29" s="3">
        <f t="shared" si="8"/>
        <v>1.227474536432489</v>
      </c>
      <c r="J29" s="56"/>
      <c r="K29" s="3">
        <v>57</v>
      </c>
      <c r="L29" s="3">
        <f t="shared" si="9"/>
        <v>1.9230769230769231</v>
      </c>
      <c r="M29" s="3"/>
      <c r="N29" s="3">
        <v>0</v>
      </c>
      <c r="O29" s="3">
        <v>0</v>
      </c>
      <c r="P29" s="3"/>
      <c r="Q29" s="3">
        <f t="shared" si="6"/>
        <v>2392</v>
      </c>
      <c r="R29" s="3">
        <f t="shared" si="10"/>
        <v>0.8734294154376457</v>
      </c>
    </row>
    <row r="30" spans="1:18" ht="12.75">
      <c r="A30" s="58" t="s">
        <v>36</v>
      </c>
      <c r="B30" s="3">
        <v>1073</v>
      </c>
      <c r="C30" s="3">
        <f t="shared" si="11"/>
        <v>0.6511910180549234</v>
      </c>
      <c r="D30" s="3"/>
      <c r="E30" s="3">
        <v>766</v>
      </c>
      <c r="F30" s="3">
        <f t="shared" si="7"/>
        <v>0.9657085224407465</v>
      </c>
      <c r="G30" s="3"/>
      <c r="H30" s="3">
        <v>362</v>
      </c>
      <c r="I30" s="3">
        <f t="shared" si="8"/>
        <v>1.3505950826400028</v>
      </c>
      <c r="J30" s="56"/>
      <c r="K30" s="3">
        <v>53</v>
      </c>
      <c r="L30" s="3">
        <f t="shared" si="9"/>
        <v>1.788124156545209</v>
      </c>
      <c r="M30" s="3"/>
      <c r="N30" s="3">
        <v>0</v>
      </c>
      <c r="O30" s="3">
        <v>0</v>
      </c>
      <c r="P30" s="3"/>
      <c r="Q30" s="3">
        <f t="shared" si="6"/>
        <v>2254</v>
      </c>
      <c r="R30" s="3">
        <f t="shared" si="10"/>
        <v>0.8230392568547048</v>
      </c>
    </row>
    <row r="31" spans="1:18" ht="12.75">
      <c r="A31" s="58" t="s">
        <v>37</v>
      </c>
      <c r="B31" s="3">
        <v>65452</v>
      </c>
      <c r="C31" s="3">
        <f t="shared" si="11"/>
        <v>39.72204521316947</v>
      </c>
      <c r="D31" s="3"/>
      <c r="E31" s="3">
        <v>36945</v>
      </c>
      <c r="F31" s="3">
        <f t="shared" si="7"/>
        <v>46.577155824508324</v>
      </c>
      <c r="G31" s="3"/>
      <c r="H31" s="3">
        <v>10270</v>
      </c>
      <c r="I31" s="3">
        <f t="shared" si="8"/>
        <v>38.31660635003544</v>
      </c>
      <c r="J31" s="56"/>
      <c r="K31" s="3">
        <v>869</v>
      </c>
      <c r="L31" s="3">
        <v>29</v>
      </c>
      <c r="M31" s="3"/>
      <c r="N31" s="3">
        <v>0</v>
      </c>
      <c r="O31" s="3">
        <v>0</v>
      </c>
      <c r="P31" s="3"/>
      <c r="Q31" s="3">
        <f t="shared" si="6"/>
        <v>113536</v>
      </c>
      <c r="R31" s="3">
        <f t="shared" si="10"/>
        <v>41.45722496284638</v>
      </c>
    </row>
    <row r="32" spans="1:18" ht="12.75">
      <c r="A32" s="58" t="s">
        <v>38</v>
      </c>
      <c r="B32" s="3">
        <v>52837</v>
      </c>
      <c r="C32" s="3">
        <f t="shared" si="11"/>
        <v>32.06615081171294</v>
      </c>
      <c r="D32" s="3"/>
      <c r="E32" s="3">
        <v>22079</v>
      </c>
      <c r="F32" s="3">
        <f t="shared" si="7"/>
        <v>27.835350479072112</v>
      </c>
      <c r="G32" s="3"/>
      <c r="H32" s="3">
        <v>6090</v>
      </c>
      <c r="I32" s="3">
        <f t="shared" si="8"/>
        <v>22.721337163750327</v>
      </c>
      <c r="J32" s="56"/>
      <c r="K32" s="3">
        <v>607</v>
      </c>
      <c r="L32" s="3">
        <v>21</v>
      </c>
      <c r="M32" s="3"/>
      <c r="N32" s="3">
        <v>0</v>
      </c>
      <c r="O32" s="3">
        <v>0</v>
      </c>
      <c r="P32" s="3"/>
      <c r="Q32" s="3">
        <f t="shared" si="6"/>
        <v>81613</v>
      </c>
      <c r="R32" s="3">
        <f t="shared" si="10"/>
        <v>29.80066675673603</v>
      </c>
    </row>
    <row r="33" spans="1:18" ht="12.75">
      <c r="A33" s="58" t="s">
        <v>39</v>
      </c>
      <c r="B33" s="3">
        <v>17877</v>
      </c>
      <c r="C33" s="3">
        <v>11</v>
      </c>
      <c r="D33" s="3"/>
      <c r="E33" s="3">
        <v>5840</v>
      </c>
      <c r="F33" s="3">
        <f t="shared" si="7"/>
        <v>7.362581946545638</v>
      </c>
      <c r="G33" s="3"/>
      <c r="H33" s="3">
        <v>2271</v>
      </c>
      <c r="I33" s="3">
        <v>9</v>
      </c>
      <c r="J33" s="56"/>
      <c r="K33" s="3">
        <v>153</v>
      </c>
      <c r="L33" s="3">
        <f t="shared" si="9"/>
        <v>5.161943319838056</v>
      </c>
      <c r="M33" s="3"/>
      <c r="N33" s="3">
        <v>0</v>
      </c>
      <c r="O33" s="3">
        <v>0</v>
      </c>
      <c r="P33" s="3"/>
      <c r="Q33" s="3">
        <f t="shared" si="6"/>
        <v>26141</v>
      </c>
      <c r="R33" s="3">
        <v>9</v>
      </c>
    </row>
    <row r="34" spans="1:18" ht="12.75">
      <c r="A34" s="58" t="s">
        <v>40</v>
      </c>
      <c r="B34" s="3">
        <v>8664</v>
      </c>
      <c r="C34" s="3">
        <f t="shared" si="11"/>
        <v>5.258079198907601</v>
      </c>
      <c r="D34" s="3"/>
      <c r="E34" s="3">
        <v>3212</v>
      </c>
      <c r="F34" s="3">
        <f t="shared" si="7"/>
        <v>4.0494200706001005</v>
      </c>
      <c r="G34" s="3"/>
      <c r="H34" s="3">
        <v>1420</v>
      </c>
      <c r="I34" s="3">
        <f t="shared" si="8"/>
        <v>5.297914412565757</v>
      </c>
      <c r="J34" s="56"/>
      <c r="K34" s="3">
        <v>158</v>
      </c>
      <c r="L34" s="3">
        <f t="shared" si="9"/>
        <v>5.3306342780027</v>
      </c>
      <c r="M34" s="3"/>
      <c r="N34" s="3">
        <v>0</v>
      </c>
      <c r="O34" s="3">
        <v>0</v>
      </c>
      <c r="P34" s="3"/>
      <c r="Q34" s="3">
        <f t="shared" si="6"/>
        <v>13454</v>
      </c>
      <c r="R34" s="3">
        <f t="shared" si="10"/>
        <v>4.91267531576007</v>
      </c>
    </row>
    <row r="35" spans="1:18" ht="12.75">
      <c r="A35" s="58" t="s">
        <v>41</v>
      </c>
      <c r="B35" s="3">
        <v>4335</v>
      </c>
      <c r="C35" s="3">
        <v>3</v>
      </c>
      <c r="D35" s="3"/>
      <c r="E35" s="3">
        <v>1703</v>
      </c>
      <c r="F35" s="3">
        <f t="shared" si="7"/>
        <v>2.1469994957135654</v>
      </c>
      <c r="G35" s="3"/>
      <c r="H35" s="3">
        <v>1026</v>
      </c>
      <c r="I35" s="3">
        <f t="shared" si="8"/>
        <v>3.8279297093608924</v>
      </c>
      <c r="J35" s="56"/>
      <c r="K35" s="3">
        <v>137</v>
      </c>
      <c r="L35" s="3">
        <v>5</v>
      </c>
      <c r="M35" s="3"/>
      <c r="N35" s="3">
        <v>0</v>
      </c>
      <c r="O35" s="3">
        <v>0</v>
      </c>
      <c r="P35" s="3"/>
      <c r="Q35" s="3">
        <f t="shared" si="6"/>
        <v>7201</v>
      </c>
      <c r="R35" s="3">
        <f t="shared" si="10"/>
        <v>2.629416898230137</v>
      </c>
    </row>
    <row r="36" spans="1:18" ht="12.75">
      <c r="A36" s="58" t="s">
        <v>42</v>
      </c>
      <c r="B36" s="3">
        <v>6145</v>
      </c>
      <c r="C36" s="3">
        <f t="shared" si="11"/>
        <v>3.729327871339706</v>
      </c>
      <c r="D36" s="3"/>
      <c r="E36" s="3">
        <v>2565</v>
      </c>
      <c r="F36" s="3">
        <v>3</v>
      </c>
      <c r="G36" s="3"/>
      <c r="H36" s="3">
        <v>2026</v>
      </c>
      <c r="I36" s="3">
        <v>8</v>
      </c>
      <c r="J36" s="56"/>
      <c r="K36" s="3">
        <v>335</v>
      </c>
      <c r="L36" s="3">
        <f t="shared" si="9"/>
        <v>11.302294197031038</v>
      </c>
      <c r="M36" s="3"/>
      <c r="N36" s="3">
        <v>0</v>
      </c>
      <c r="O36" s="3">
        <v>0</v>
      </c>
      <c r="P36" s="3"/>
      <c r="Q36" s="3">
        <v>11071</v>
      </c>
      <c r="R36" s="3">
        <f t="shared" si="10"/>
        <v>4.042532215012616</v>
      </c>
    </row>
    <row r="37" spans="1:18" ht="12.75">
      <c r="A37" s="58" t="s">
        <v>43</v>
      </c>
      <c r="B37" s="3">
        <v>1672</v>
      </c>
      <c r="C37" s="3">
        <f t="shared" si="11"/>
        <v>1.0147170383856774</v>
      </c>
      <c r="D37" s="3"/>
      <c r="E37" s="3">
        <v>666</v>
      </c>
      <c r="F37" s="3">
        <f t="shared" si="7"/>
        <v>0.8396369137670198</v>
      </c>
      <c r="G37" s="3"/>
      <c r="H37" s="3">
        <v>386</v>
      </c>
      <c r="I37" s="3">
        <f t="shared" si="8"/>
        <v>1.4401372980636495</v>
      </c>
      <c r="J37" s="56"/>
      <c r="K37" s="3">
        <v>96</v>
      </c>
      <c r="L37" s="3">
        <v>3</v>
      </c>
      <c r="M37" s="3"/>
      <c r="N37" s="3">
        <v>0</v>
      </c>
      <c r="O37" s="3">
        <v>0</v>
      </c>
      <c r="P37" s="3"/>
      <c r="Q37" s="3">
        <f t="shared" si="6"/>
        <v>2820</v>
      </c>
      <c r="R37" s="3">
        <f t="shared" si="10"/>
        <v>1.0297119362601008</v>
      </c>
    </row>
    <row r="38" spans="1:18" ht="12.75">
      <c r="A38" s="58" t="s">
        <v>44</v>
      </c>
      <c r="B38" s="3">
        <v>744</v>
      </c>
      <c r="C38" s="3">
        <f t="shared" si="11"/>
        <v>0.4515248065543924</v>
      </c>
      <c r="D38" s="3"/>
      <c r="E38" s="3">
        <v>310</v>
      </c>
      <c r="F38" s="3">
        <f t="shared" si="7"/>
        <v>0.3908219868885527</v>
      </c>
      <c r="G38" s="3"/>
      <c r="H38" s="3">
        <v>161</v>
      </c>
      <c r="I38" s="3">
        <f t="shared" si="8"/>
        <v>0.6006790284669626</v>
      </c>
      <c r="J38" s="56"/>
      <c r="K38" s="3">
        <v>32</v>
      </c>
      <c r="L38" s="3">
        <v>1</v>
      </c>
      <c r="M38" s="3"/>
      <c r="N38" s="3">
        <v>0</v>
      </c>
      <c r="O38" s="3">
        <v>0</v>
      </c>
      <c r="P38" s="3"/>
      <c r="Q38" s="3">
        <f t="shared" si="6"/>
        <v>1247</v>
      </c>
      <c r="R38" s="3">
        <v>0</v>
      </c>
    </row>
    <row r="39" spans="1:18" ht="12.75">
      <c r="A39" s="58" t="s">
        <v>45</v>
      </c>
      <c r="B39" s="3">
        <v>307</v>
      </c>
      <c r="C39" s="3">
        <f t="shared" si="11"/>
        <v>0.1863146715217721</v>
      </c>
      <c r="D39" s="3"/>
      <c r="E39" s="3">
        <v>91</v>
      </c>
      <c r="F39" s="3">
        <f t="shared" si="7"/>
        <v>0.11472516389309127</v>
      </c>
      <c r="G39" s="3"/>
      <c r="H39" s="3">
        <v>78</v>
      </c>
      <c r="I39" s="3">
        <f t="shared" si="8"/>
        <v>0.2910122001268515</v>
      </c>
      <c r="J39" s="56"/>
      <c r="K39" s="3">
        <v>24</v>
      </c>
      <c r="L39" s="3">
        <f t="shared" si="9"/>
        <v>0.8097165991902834</v>
      </c>
      <c r="M39" s="3"/>
      <c r="N39" s="3">
        <v>1</v>
      </c>
      <c r="O39" s="3">
        <v>100</v>
      </c>
      <c r="P39" s="3"/>
      <c r="Q39" s="3">
        <f t="shared" si="6"/>
        <v>501</v>
      </c>
      <c r="R39" s="3">
        <f t="shared" si="10"/>
        <v>0.1829381844206775</v>
      </c>
    </row>
    <row r="40" spans="1:18" ht="12.75">
      <c r="A40" s="58" t="s">
        <v>46</v>
      </c>
      <c r="B40" s="3">
        <v>1</v>
      </c>
      <c r="C40" s="3">
        <v>0</v>
      </c>
      <c r="D40" s="3"/>
      <c r="E40" s="3">
        <v>0</v>
      </c>
      <c r="F40" s="3">
        <f t="shared" si="7"/>
        <v>0</v>
      </c>
      <c r="G40" s="3"/>
      <c r="H40" s="3">
        <v>2</v>
      </c>
      <c r="I40" s="3">
        <f t="shared" si="8"/>
        <v>0.007461851285303884</v>
      </c>
      <c r="J40" s="56"/>
      <c r="K40" s="3">
        <v>4</v>
      </c>
      <c r="L40" s="3">
        <f t="shared" si="9"/>
        <v>0.1349527665317139</v>
      </c>
      <c r="M40" s="3"/>
      <c r="N40" s="3">
        <v>0</v>
      </c>
      <c r="O40" s="3">
        <v>0</v>
      </c>
      <c r="P40" s="3"/>
      <c r="Q40" s="3">
        <f t="shared" si="6"/>
        <v>7</v>
      </c>
      <c r="R40" s="3">
        <f t="shared" si="10"/>
        <v>0.0025560225368158533</v>
      </c>
    </row>
    <row r="41" spans="1:18" ht="15.75" customHeight="1">
      <c r="A41" s="60" t="s">
        <v>6</v>
      </c>
      <c r="B41" s="41">
        <f>SUM(B26:B40)</f>
        <v>164775</v>
      </c>
      <c r="C41" s="41">
        <v>100</v>
      </c>
      <c r="D41" s="41"/>
      <c r="E41" s="41">
        <f>SUM(E26:E40)</f>
        <v>79320</v>
      </c>
      <c r="F41" s="41">
        <v>100</v>
      </c>
      <c r="G41" s="41"/>
      <c r="H41" s="41">
        <f>SUM(H26:H40)</f>
        <v>26803</v>
      </c>
      <c r="I41" s="41">
        <v>100</v>
      </c>
      <c r="J41" s="64"/>
      <c r="K41" s="41">
        <f>SUM(K26:K40)</f>
        <v>2964</v>
      </c>
      <c r="L41" s="41">
        <v>100</v>
      </c>
      <c r="M41" s="41"/>
      <c r="N41" s="41">
        <f>SUM(N26:N40)</f>
        <v>1</v>
      </c>
      <c r="O41" s="41">
        <v>100</v>
      </c>
      <c r="P41" s="41"/>
      <c r="Q41" s="41">
        <f>SUM(Q26:Q40)</f>
        <v>273863</v>
      </c>
      <c r="R41" s="41">
        <v>100</v>
      </c>
    </row>
    <row r="42" ht="24" customHeight="1"/>
  </sheetData>
  <mergeCells count="9">
    <mergeCell ref="A1:R1"/>
    <mergeCell ref="B4:O4"/>
    <mergeCell ref="Q4:R4"/>
    <mergeCell ref="B5:C5"/>
    <mergeCell ref="E5:F5"/>
    <mergeCell ref="H5:I5"/>
    <mergeCell ref="K5:L5"/>
    <mergeCell ref="N5:O5"/>
    <mergeCell ref="A3:R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31" sqref="A31"/>
    </sheetView>
  </sheetViews>
  <sheetFormatPr defaultColWidth="9.140625" defaultRowHeight="12.75"/>
  <cols>
    <col min="1" max="1" width="21.421875" style="0" customWidth="1"/>
    <col min="2" max="2" width="1.8515625" style="0" customWidth="1"/>
    <col min="3" max="3" width="14.57421875" style="0" customWidth="1"/>
    <col min="4" max="4" width="11.7109375" style="0" customWidth="1"/>
  </cols>
  <sheetData>
    <row r="1" spans="1:4" ht="25.5" customHeight="1">
      <c r="A1" s="93" t="s">
        <v>129</v>
      </c>
      <c r="B1" s="94"/>
      <c r="C1" s="94"/>
      <c r="D1" s="97"/>
    </row>
    <row r="2" spans="1:4" ht="12.75" customHeight="1">
      <c r="A2" s="77"/>
      <c r="B2" s="22"/>
      <c r="C2" s="22"/>
      <c r="D2" s="79"/>
    </row>
    <row r="3" spans="1:4" ht="25.5" customHeight="1">
      <c r="A3" s="96" t="s">
        <v>130</v>
      </c>
      <c r="B3" s="94"/>
      <c r="C3" s="94"/>
      <c r="D3" s="97"/>
    </row>
    <row r="4" spans="1:4" ht="26.25" customHeight="1">
      <c r="A4" s="70" t="s">
        <v>49</v>
      </c>
      <c r="B4" s="54"/>
      <c r="C4" s="71" t="s">
        <v>50</v>
      </c>
      <c r="D4" s="39"/>
    </row>
    <row r="5" spans="1:4" ht="15.75" customHeight="1">
      <c r="A5" s="2" t="s">
        <v>141</v>
      </c>
      <c r="B5" s="39"/>
      <c r="C5" s="3">
        <v>1357</v>
      </c>
      <c r="D5" s="39"/>
    </row>
    <row r="6" spans="1:4" ht="15.75" customHeight="1">
      <c r="A6" s="2" t="s">
        <v>51</v>
      </c>
      <c r="B6" s="39"/>
      <c r="C6" s="2">
        <v>421</v>
      </c>
      <c r="D6" s="39"/>
    </row>
    <row r="7" spans="1:4" ht="15.75" customHeight="1">
      <c r="A7" s="34" t="s">
        <v>6</v>
      </c>
      <c r="B7" s="42"/>
      <c r="C7" s="41">
        <v>1778</v>
      </c>
      <c r="D7" s="39"/>
    </row>
    <row r="8" spans="1:4" ht="24" customHeight="1">
      <c r="A8" s="11"/>
      <c r="B8" s="18"/>
      <c r="C8" s="29"/>
      <c r="D8" s="14"/>
    </row>
    <row r="9" spans="1:4" ht="12.75">
      <c r="A9" s="14"/>
      <c r="B9" s="14"/>
      <c r="C9" s="14"/>
      <c r="D9" s="14"/>
    </row>
    <row r="10" spans="1:4" ht="12.75">
      <c r="A10" s="14"/>
      <c r="B10" s="14"/>
      <c r="C10" s="14"/>
      <c r="D10" s="14"/>
    </row>
    <row r="11" spans="1:4" ht="12.75">
      <c r="A11" s="14"/>
      <c r="B11" s="14"/>
      <c r="C11" s="14"/>
      <c r="D11" s="14"/>
    </row>
    <row r="12" spans="1:4" ht="27" customHeight="1">
      <c r="A12" s="108" t="s">
        <v>103</v>
      </c>
      <c r="B12" s="97"/>
      <c r="C12" s="97"/>
      <c r="D12" s="28"/>
    </row>
    <row r="13" spans="1:4" ht="12.75" customHeight="1">
      <c r="A13" s="78"/>
      <c r="B13" s="79"/>
      <c r="C13" s="79"/>
      <c r="D13" s="28"/>
    </row>
    <row r="14" spans="1:4" ht="27" customHeight="1">
      <c r="A14" s="109" t="s">
        <v>113</v>
      </c>
      <c r="B14" s="97"/>
      <c r="C14" s="97"/>
      <c r="D14" s="28"/>
    </row>
    <row r="15" spans="1:4" ht="26.25" customHeight="1">
      <c r="A15" s="70" t="s">
        <v>104</v>
      </c>
      <c r="B15" s="54"/>
      <c r="C15" s="71" t="s">
        <v>105</v>
      </c>
      <c r="D15" s="30"/>
    </row>
    <row r="16" spans="1:4" ht="15.75" customHeight="1">
      <c r="A16" s="72" t="s">
        <v>107</v>
      </c>
      <c r="B16" s="39"/>
      <c r="C16" s="4">
        <v>102894804</v>
      </c>
      <c r="D16" s="19"/>
    </row>
    <row r="17" spans="1:4" ht="15.75" customHeight="1">
      <c r="A17" s="57" t="s">
        <v>119</v>
      </c>
      <c r="B17" s="65"/>
      <c r="C17" s="4">
        <v>213717983</v>
      </c>
      <c r="D17" s="18"/>
    </row>
    <row r="18" spans="1:4" ht="15.75" customHeight="1">
      <c r="A18" s="73" t="s">
        <v>131</v>
      </c>
      <c r="B18" s="42"/>
      <c r="C18" s="41">
        <v>420854582</v>
      </c>
      <c r="D18" s="18"/>
    </row>
    <row r="19" ht="24" customHeight="1"/>
  </sheetData>
  <mergeCells count="4">
    <mergeCell ref="A12:C12"/>
    <mergeCell ref="A1:D1"/>
    <mergeCell ref="A3:D3"/>
    <mergeCell ref="A14:C14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Margaretha Pettersson</cp:lastModifiedBy>
  <cp:lastPrinted>2006-04-22T14:27:56Z</cp:lastPrinted>
  <dcterms:created xsi:type="dcterms:W3CDTF">2001-09-03T07:45:20Z</dcterms:created>
  <dcterms:modified xsi:type="dcterms:W3CDTF">2006-04-22T14:47:13Z</dcterms:modified>
  <cp:category/>
  <cp:version/>
  <cp:contentType/>
  <cp:contentStatus/>
</cp:coreProperties>
</file>